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3.xml" ContentType="application/vnd.openxmlformats-officedocument.themeOverrid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5.xml" ContentType="application/vnd.openxmlformats-officedocument.themeOverrid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7.xml" ContentType="application/vnd.openxmlformats-officedocument.themeOverrid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8.xml" ContentType="application/vnd.openxmlformats-officedocument.themeOverride+xml"/>
  <Override PartName="/xl/drawings/drawing1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9.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0.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0.xml" ContentType="application/vnd.openxmlformats-officedocument.themeOverride+xml"/>
  <Override PartName="/xl/drawings/drawing2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2.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3.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1.xml" ContentType="application/vnd.openxmlformats-officedocument.themeOverride+xml"/>
  <Override PartName="/xl/drawings/drawing24.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5.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6.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8.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KLK\"/>
    </mc:Choice>
  </mc:AlternateContent>
  <bookViews>
    <workbookView xWindow="0" yWindow="0" windowWidth="19190" windowHeight="7040" tabRatio="766" firstSheet="3" activeTab="14"/>
  </bookViews>
  <sheets>
    <sheet name="Variablen" sheetId="31" r:id="rId1"/>
    <sheet name="Auswertung" sheetId="32" r:id="rId2"/>
    <sheet name="Frage 1" sheetId="3" r:id="rId3"/>
    <sheet name="Frage 2" sheetId="4" r:id="rId4"/>
    <sheet name="Frage 3" sheetId="5" r:id="rId5"/>
    <sheet name="Frage 4" sheetId="6" r:id="rId6"/>
    <sheet name="Frage 5" sheetId="7" r:id="rId7"/>
    <sheet name="Frage 6" sheetId="10" r:id="rId8"/>
    <sheet name="Frage 7" sheetId="8" r:id="rId9"/>
    <sheet name="Frage 8 und 9" sheetId="9" r:id="rId10"/>
    <sheet name="Frage 10" sheetId="11" r:id="rId11"/>
    <sheet name="Frage 11" sheetId="12" r:id="rId12"/>
    <sheet name="Frage 12" sheetId="33" r:id="rId13"/>
    <sheet name="Frage 13" sheetId="13" r:id="rId14"/>
    <sheet name="Frage 14" sheetId="14" r:id="rId15"/>
    <sheet name="Frage 15" sheetId="15" r:id="rId16"/>
    <sheet name="Frage 16" sheetId="34" r:id="rId17"/>
    <sheet name="Frage 17" sheetId="16" r:id="rId18"/>
    <sheet name="Frage 18" sheetId="20" r:id="rId19"/>
    <sheet name="Frage 19" sheetId="21" r:id="rId20"/>
    <sheet name="Frage 20 und 21" sheetId="23" r:id="rId21"/>
    <sheet name="Frage 22" sheetId="22" r:id="rId22"/>
    <sheet name="Frage 23" sheetId="28" r:id="rId23"/>
    <sheet name="Frage 24" sheetId="37" r:id="rId24"/>
    <sheet name="Frage 25" sheetId="38" r:id="rId25"/>
    <sheet name="Frage 26" sheetId="39" r:id="rId26"/>
    <sheet name="Frage 27" sheetId="35" r:id="rId27"/>
    <sheet name="Frage 28" sheetId="40" r:id="rId28"/>
    <sheet name="Frage 29" sheetId="41" r:id="rId29"/>
    <sheet name="Frage 30" sheetId="36" r:id="rId30"/>
    <sheet name="Frage 31" sheetId="30" r:id="rId31"/>
  </sheets>
  <externalReferences>
    <externalReference r:id="rId32"/>
  </externalReferences>
  <definedNames>
    <definedName name="_ftnref1" localSheetId="20">'Frage 20 und 21'!$A$42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41" l="1"/>
  <c r="E14" i="41"/>
  <c r="N205" i="40"/>
  <c r="J10" i="40"/>
  <c r="K10" i="40"/>
  <c r="L10" i="40"/>
  <c r="M10" i="40"/>
  <c r="N10" i="40"/>
  <c r="O10" i="40"/>
  <c r="P10" i="40"/>
  <c r="Q10" i="40"/>
  <c r="R10" i="40"/>
  <c r="S10" i="40"/>
  <c r="T10" i="40"/>
  <c r="U10" i="40"/>
  <c r="V10" i="40"/>
  <c r="W10" i="40"/>
  <c r="X10" i="40"/>
  <c r="Y10" i="40"/>
  <c r="Z10" i="40"/>
  <c r="AA10" i="40"/>
  <c r="AB10" i="40"/>
  <c r="AC10" i="40"/>
  <c r="AD10" i="40"/>
  <c r="AE10" i="40"/>
  <c r="AF10" i="40"/>
  <c r="AG10" i="40"/>
  <c r="AH10" i="40"/>
  <c r="AI10" i="40"/>
  <c r="AJ10" i="40"/>
  <c r="AK10" i="40"/>
  <c r="AL10" i="40"/>
  <c r="J11" i="40"/>
  <c r="K11" i="40"/>
  <c r="L11" i="40"/>
  <c r="M11" i="40"/>
  <c r="N11" i="40"/>
  <c r="O11" i="40"/>
  <c r="P11" i="40"/>
  <c r="Q11" i="40"/>
  <c r="R11" i="40"/>
  <c r="S11" i="40"/>
  <c r="T11" i="40"/>
  <c r="U11" i="40"/>
  <c r="V11" i="40"/>
  <c r="W11" i="40"/>
  <c r="X11" i="40"/>
  <c r="Y11" i="40"/>
  <c r="Z11" i="40"/>
  <c r="AA11" i="40"/>
  <c r="AB11" i="40"/>
  <c r="AC11" i="40"/>
  <c r="AD11" i="40"/>
  <c r="AE11" i="40"/>
  <c r="AF11" i="40"/>
  <c r="AG11" i="40"/>
  <c r="AH11" i="40"/>
  <c r="AI11" i="40"/>
  <c r="AJ11" i="40"/>
  <c r="AK11" i="40"/>
  <c r="AL11" i="40"/>
  <c r="I11" i="40"/>
  <c r="I10" i="40"/>
  <c r="AY11" i="38"/>
  <c r="AY10" i="38"/>
  <c r="AW11" i="38"/>
  <c r="AW10" i="38"/>
  <c r="AU11" i="38"/>
  <c r="AU10" i="38"/>
  <c r="AM11" i="38"/>
  <c r="AM10" i="38"/>
  <c r="AI11" i="38"/>
  <c r="AI10" i="38"/>
  <c r="AE11" i="38"/>
  <c r="AE10" i="38"/>
  <c r="AC11" i="38"/>
  <c r="AC10" i="38"/>
  <c r="W11" i="38"/>
  <c r="W10" i="38"/>
  <c r="S11" i="38"/>
  <c r="S10" i="38"/>
  <c r="AS11" i="38"/>
  <c r="AS10" i="38"/>
  <c r="AQ11" i="38"/>
  <c r="AQ10" i="38"/>
  <c r="AO11" i="38"/>
  <c r="AO10" i="38"/>
  <c r="AK11" i="38"/>
  <c r="AK10" i="38"/>
  <c r="AH11" i="38"/>
  <c r="AH10" i="38"/>
  <c r="AG11" i="38"/>
  <c r="AG10" i="38"/>
  <c r="Y10" i="38"/>
  <c r="AA11" i="38"/>
  <c r="AA10" i="38"/>
  <c r="Y11" i="38"/>
  <c r="U11" i="38"/>
  <c r="U10" i="38"/>
  <c r="P10" i="38"/>
  <c r="Q10" i="38"/>
  <c r="R10" i="38"/>
  <c r="P11" i="38"/>
  <c r="Q11" i="38"/>
  <c r="R11" i="38"/>
  <c r="J10" i="38"/>
  <c r="K10" i="38"/>
  <c r="L10" i="38"/>
  <c r="M10" i="38"/>
  <c r="N10" i="38"/>
  <c r="O10" i="38"/>
  <c r="J11" i="38"/>
  <c r="K11" i="38"/>
  <c r="L11" i="38"/>
  <c r="M11" i="38"/>
  <c r="N11" i="38"/>
  <c r="O11" i="38"/>
  <c r="I11" i="38"/>
  <c r="I10" i="38"/>
  <c r="J10" i="37"/>
  <c r="K10" i="37"/>
  <c r="L10" i="37"/>
  <c r="M10" i="37"/>
  <c r="N10" i="37"/>
  <c r="O10" i="37"/>
  <c r="P10" i="37"/>
  <c r="Q10" i="37"/>
  <c r="R10" i="37"/>
  <c r="S10" i="37"/>
  <c r="T10" i="37"/>
  <c r="J11" i="37"/>
  <c r="K11" i="37"/>
  <c r="L11" i="37"/>
  <c r="M11" i="37"/>
  <c r="N11" i="37"/>
  <c r="O11" i="37"/>
  <c r="P11" i="37"/>
  <c r="Q11" i="37"/>
  <c r="R11" i="37"/>
  <c r="S11" i="37"/>
  <c r="T11" i="37"/>
  <c r="I11" i="37"/>
  <c r="I10" i="37"/>
  <c r="E13" i="28"/>
  <c r="H14" i="22"/>
  <c r="I14" i="22"/>
  <c r="H15" i="22"/>
  <c r="I15" i="22"/>
  <c r="E33" i="23"/>
  <c r="E32" i="23"/>
  <c r="E16" i="23"/>
  <c r="E15" i="23"/>
  <c r="N3" i="20"/>
  <c r="E13" i="20"/>
  <c r="M3" i="20"/>
  <c r="E14" i="16"/>
  <c r="H13" i="15" l="1"/>
  <c r="I13" i="15"/>
  <c r="H14" i="15"/>
  <c r="I14" i="15"/>
  <c r="J10" i="14"/>
  <c r="K10" i="14"/>
  <c r="L10" i="14"/>
  <c r="M10" i="14"/>
  <c r="N10" i="14"/>
  <c r="O10" i="14"/>
  <c r="P10" i="14"/>
  <c r="Q10" i="14"/>
  <c r="R10" i="14"/>
  <c r="S10" i="14"/>
  <c r="T10" i="14"/>
  <c r="U10" i="14"/>
  <c r="V10" i="14"/>
  <c r="W10" i="14"/>
  <c r="X10" i="14"/>
  <c r="I10" i="14"/>
  <c r="E14" i="13"/>
  <c r="K11" i="12"/>
  <c r="L11" i="12"/>
  <c r="M11" i="12"/>
  <c r="N11" i="12"/>
  <c r="O11" i="12"/>
  <c r="P11" i="12"/>
  <c r="Q11" i="12"/>
  <c r="R11" i="12"/>
  <c r="S11" i="12"/>
  <c r="T11" i="12"/>
  <c r="U11" i="12"/>
  <c r="V11" i="12"/>
  <c r="W11" i="12"/>
  <c r="X11" i="12"/>
  <c r="Y11" i="12"/>
  <c r="K12" i="12"/>
  <c r="L12" i="12"/>
  <c r="M12" i="12"/>
  <c r="N12" i="12"/>
  <c r="O12" i="12"/>
  <c r="P12" i="12"/>
  <c r="Q12" i="12"/>
  <c r="R12" i="12"/>
  <c r="S12" i="12"/>
  <c r="T12" i="12"/>
  <c r="U12" i="12"/>
  <c r="V12" i="12"/>
  <c r="W12" i="12"/>
  <c r="X12" i="12"/>
  <c r="Y12" i="12"/>
  <c r="J12" i="12"/>
  <c r="J11" i="12"/>
  <c r="E13" i="11"/>
  <c r="AP20" i="9" l="1"/>
  <c r="AP19" i="9"/>
  <c r="AP18" i="9"/>
  <c r="P16" i="9"/>
  <c r="E15" i="10" l="1"/>
  <c r="B92" i="37" l="1"/>
  <c r="B91" i="37"/>
  <c r="C24" i="9" l="1"/>
  <c r="O23" i="6"/>
  <c r="AI19" i="9" l="1"/>
  <c r="AI20" i="9"/>
  <c r="AI18" i="9"/>
  <c r="E14" i="11" l="1"/>
  <c r="B87" i="31" l="1"/>
  <c r="C205" i="40" l="1"/>
  <c r="D205" i="40"/>
  <c r="E205" i="40"/>
  <c r="F205" i="40"/>
  <c r="G205" i="40"/>
  <c r="H205" i="40"/>
  <c r="I205" i="40"/>
  <c r="J205" i="40"/>
  <c r="K205" i="40"/>
  <c r="L205" i="40"/>
  <c r="M205" i="40"/>
  <c r="O205" i="40"/>
  <c r="P205" i="40"/>
  <c r="B205" i="40"/>
  <c r="T10" i="38" l="1"/>
  <c r="V10" i="38"/>
  <c r="X10" i="38"/>
  <c r="Z10" i="38"/>
  <c r="AB10" i="38"/>
  <c r="AD10" i="38"/>
  <c r="AF10" i="38"/>
  <c r="AJ10" i="38"/>
  <c r="AL10" i="38"/>
  <c r="AN10" i="38"/>
  <c r="AP10" i="38"/>
  <c r="AR10" i="38"/>
  <c r="AT10" i="38"/>
  <c r="AV10" i="38"/>
  <c r="AX10" i="38"/>
  <c r="AZ10" i="38"/>
  <c r="T11" i="38"/>
  <c r="V11" i="38"/>
  <c r="X11" i="38"/>
  <c r="Z11" i="38"/>
  <c r="AB11" i="38"/>
  <c r="AD11" i="38"/>
  <c r="AF11" i="38"/>
  <c r="AJ11" i="38"/>
  <c r="AL11" i="38"/>
  <c r="AN11" i="38"/>
  <c r="AP11" i="38"/>
  <c r="AR11" i="38"/>
  <c r="AT11" i="38"/>
  <c r="AV11" i="38"/>
  <c r="AX11" i="38"/>
  <c r="AZ11" i="38"/>
  <c r="N4" i="20" l="1"/>
  <c r="M4" i="20" s="1"/>
  <c r="N5" i="20"/>
  <c r="M5" i="20" s="1"/>
  <c r="N6" i="20"/>
  <c r="M6" i="20" s="1"/>
  <c r="N7" i="20"/>
  <c r="M7" i="20" s="1"/>
  <c r="N8" i="20"/>
  <c r="M8" i="20" s="1"/>
  <c r="AA15" i="16"/>
  <c r="E15" i="13" l="1"/>
  <c r="W19" i="6"/>
  <c r="W18" i="6"/>
  <c r="W17" i="6"/>
  <c r="W16" i="6"/>
  <c r="W15" i="6"/>
  <c r="W14" i="6"/>
  <c r="W13" i="6"/>
  <c r="W12" i="6"/>
  <c r="W11" i="6"/>
  <c r="W10" i="6"/>
  <c r="W9" i="6"/>
  <c r="W8" i="6"/>
  <c r="W7" i="6"/>
  <c r="W6" i="6"/>
  <c r="W5" i="6"/>
  <c r="W4" i="6"/>
  <c r="W3" i="6"/>
  <c r="C39" i="31"/>
</calcChain>
</file>

<file path=xl/sharedStrings.xml><?xml version="1.0" encoding="utf-8"?>
<sst xmlns="http://schemas.openxmlformats.org/spreadsheetml/2006/main" count="2474" uniqueCount="751">
  <si>
    <t/>
  </si>
  <si>
    <t>Zu welcher der nachfolgenden Alterskategorien gehören Sie?</t>
  </si>
  <si>
    <t>Welchen Berufs-/Bildungsabschluss haben Sie? (Bitte markieren Sie den höchsten Abschluss).</t>
  </si>
  <si>
    <t>Sonstiges Studium/Ausbildung (bitte angeben)</t>
  </si>
  <si>
    <t>In welchem Bundesland leben Sie?</t>
  </si>
  <si>
    <t>Bitte geben Sie Ihre Trägerzugehörigkeit an.</t>
  </si>
  <si>
    <t>Wie groß ist Ihre Einrichtung?</t>
  </si>
  <si>
    <t>Wieviel Prozent Ihrer gesamten Arbeitszeit stehen Ihnen für Ihre Leitungstätigkeit vertraglich zur Verfügung?</t>
  </si>
  <si>
    <t>Wieviel Prozent Ihrer gesamten Arbeitszeit benötigen Sie tatsächlich für ihre Leitungstätigkeit?</t>
  </si>
  <si>
    <t>Eltern</t>
  </si>
  <si>
    <t>Fachberatung</t>
  </si>
  <si>
    <t>Träger</t>
  </si>
  <si>
    <t>Gewerkschaften und Verbände</t>
  </si>
  <si>
    <t>Bitte schätzen Sie: Wie viele Tage haben Sie in den vergangenen 12 Monaten für Fort- und Weiterbildungen investiert, die in direktem Zusammenhang mit Ihrer Leitungstätigkeit stehen (z.B. Studium, Ausbildung, Seminare, Kongresse, Coachings, Online-Fortbi</t>
  </si>
  <si>
    <t>Wie schätzen Sie die Entwicklung des Arbeitsmarktes in den vergangenen 12 Monaten für pädagogische Fachkräfte ein?</t>
  </si>
  <si>
    <t>q0007_wie_q0008</t>
  </si>
  <si>
    <t>Gültig</t>
  </si>
  <si>
    <t>Fehlend</t>
  </si>
  <si>
    <t>Häufigkeitstabelle</t>
  </si>
  <si>
    <t>Häufigkeit</t>
  </si>
  <si>
    <t>Prozent</t>
  </si>
  <si>
    <t>Gültige Prozente</t>
  </si>
  <si>
    <t>Kumulierte Prozente</t>
  </si>
  <si>
    <t>Unter 30</t>
  </si>
  <si>
    <t>30 - 40</t>
  </si>
  <si>
    <t>41 - 50</t>
  </si>
  <si>
    <t>Über 50</t>
  </si>
  <si>
    <t>Gesamt</t>
  </si>
  <si>
    <t>System</t>
  </si>
  <si>
    <t>weiblich</t>
  </si>
  <si>
    <t>männlich</t>
  </si>
  <si>
    <t>divers</t>
  </si>
  <si>
    <t>Erzieher/in</t>
  </si>
  <si>
    <t>Kinderpfleger/in</t>
  </si>
  <si>
    <t>Sozialassistent/in</t>
  </si>
  <si>
    <t>Studium Sozialpädagogik/Soziale Arbeit</t>
  </si>
  <si>
    <t>Studium Kindheitswissenschaften</t>
  </si>
  <si>
    <t>Studium Erziehungswissenschaften</t>
  </si>
  <si>
    <t>Studium Betriebswirtschaftslehre</t>
  </si>
  <si>
    <t>Diplompädagogik</t>
  </si>
  <si>
    <t>Fachwirt</t>
  </si>
  <si>
    <t>Fachwirt Erziehungswesen</t>
  </si>
  <si>
    <t>Fachwirt für Erziehungswesen</t>
  </si>
  <si>
    <t>Fachwirtin Erziehungswesen</t>
  </si>
  <si>
    <t>Fachwirtin für Erziehungswesen</t>
  </si>
  <si>
    <t>Fachwirtin für Kitamanagement</t>
  </si>
  <si>
    <t>Frühpädagogik</t>
  </si>
  <si>
    <t>Grundschullehrerin</t>
  </si>
  <si>
    <t>Heilerziehungspfleger</t>
  </si>
  <si>
    <t>Heilerziehungspflegerin</t>
  </si>
  <si>
    <t>Heilpädagoge</t>
  </si>
  <si>
    <t>Heilpädagogik</t>
  </si>
  <si>
    <t>Heilpädagogin</t>
  </si>
  <si>
    <t>Kindheitspädagogik</t>
  </si>
  <si>
    <t>Kindheitspädagogik (B.A.)</t>
  </si>
  <si>
    <t>Lehramt</t>
  </si>
  <si>
    <t>Motopädin</t>
  </si>
  <si>
    <t>sonstiges</t>
  </si>
  <si>
    <t>Sozialfachwirtin</t>
  </si>
  <si>
    <t>Sozialmanagement</t>
  </si>
  <si>
    <t>Sozialmanagerin</t>
  </si>
  <si>
    <t>Studium Kindheitspädagogik</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</si>
  <si>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</si>
  <si>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</si>
  <si>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</si>
  <si>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</si>
  <si>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</si>
  <si>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</si>
  <si>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</si>
  <si>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</si>
  <si>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</si>
  <si>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</si>
  <si>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</si>
  <si>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</si>
  <si>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</si>
  <si>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</si>
  <si>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</si>
  <si>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</si>
  <si>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öffentlich</t>
  </si>
  <si>
    <t>kirchlich</t>
  </si>
  <si>
    <t>privat-gemeinnützig</t>
  </si>
  <si>
    <t>privat-nicht gemeinnützig</t>
  </si>
  <si>
    <t>&lt; 20 Kinder</t>
  </si>
  <si>
    <t>21 - 50 Kinder</t>
  </si>
  <si>
    <t>&gt; 100 Kinder</t>
  </si>
  <si>
    <t>Keine Freistellung</t>
  </si>
  <si>
    <t>Weniger als 10%</t>
  </si>
  <si>
    <t>10 bis 20%</t>
  </si>
  <si>
    <t>20 bis 40 %</t>
  </si>
  <si>
    <t>40 bis 60 %</t>
  </si>
  <si>
    <t>Mehr als 60%</t>
  </si>
  <si>
    <t>20 bis 40%</t>
  </si>
  <si>
    <t>40 bis 60%</t>
  </si>
  <si>
    <t>Trifft voll und ganz zu</t>
  </si>
  <si>
    <t>Trifft zu</t>
  </si>
  <si>
    <t>Trifft eher zu</t>
  </si>
  <si>
    <t>Trifft eher nicht zu</t>
  </si>
  <si>
    <t>Trifft nicht zu</t>
  </si>
  <si>
    <t>Trifft überhaupt nicht zu</t>
  </si>
  <si>
    <t>Voll und ganz wertgeschätzt</t>
  </si>
  <si>
    <t>Wertgeschätzt</t>
  </si>
  <si>
    <t>Eher wertgeschätzt</t>
  </si>
  <si>
    <t>Eher nicht wertgeschätzt</t>
  </si>
  <si>
    <t>Nicht wertgeschätzt</t>
  </si>
  <si>
    <t>Überhaupt nicht wertgeschätzt</t>
  </si>
  <si>
    <t>Völlig angemessen</t>
  </si>
  <si>
    <t>Angemessen</t>
  </si>
  <si>
    <t>Eher angemessen</t>
  </si>
  <si>
    <t>Eher unangemessen</t>
  </si>
  <si>
    <t>Unangemessen</t>
  </si>
  <si>
    <t>Völlig unangemessen</t>
  </si>
  <si>
    <t>Voll und ganz unterstützt</t>
  </si>
  <si>
    <t>Unterstützt</t>
  </si>
  <si>
    <t>Eher unterstützt</t>
  </si>
  <si>
    <t>Eher nicht unterstützt</t>
  </si>
  <si>
    <t>Nicht unterstützt</t>
  </si>
  <si>
    <t>Überhaupt nicht unterstützt</t>
  </si>
  <si>
    <t>keine</t>
  </si>
  <si>
    <t>1-3 Tage</t>
  </si>
  <si>
    <t>4-6 Tage</t>
  </si>
  <si>
    <t>7-9 Tage</t>
  </si>
  <si>
    <t>10-12 Tage</t>
  </si>
  <si>
    <t>&gt; 12 Tage</t>
  </si>
  <si>
    <t>Digitalisierung</t>
  </si>
  <si>
    <t>Leitungszeit</t>
  </si>
  <si>
    <t>Sonstiges (bitte angeben)</t>
  </si>
  <si>
    <t>Nie</t>
  </si>
  <si>
    <t>Die Arbeitsmarksituation ist unverändert.</t>
  </si>
  <si>
    <t>Kein Ausfall</t>
  </si>
  <si>
    <t>Anerkennung und Wertschätzung</t>
  </si>
  <si>
    <t>Fort- und Weiterbildung</t>
  </si>
  <si>
    <t>Inklusion</t>
  </si>
  <si>
    <t>Jugendamt</t>
  </si>
  <si>
    <t>Krippenpädagogik</t>
  </si>
  <si>
    <t>Multiprofessionelle Teams</t>
  </si>
  <si>
    <t>Personalsituation</t>
  </si>
  <si>
    <t>Zusammenarbeit im Team</t>
  </si>
  <si>
    <t>bundesweit</t>
  </si>
  <si>
    <t>Die Arbeitsmarktsituation hat sich entspannt. Für Kitas und Träger ist es einfacher
geworden, offene Stellen mit passenden Bewerberinnen/Bewerbern zu besetzen.</t>
  </si>
  <si>
    <t>Der Personalmangel hat sich verschärft. Es ist noch schwieriger geworden, offene
Stellen mit passenden Bewerberinnen/Bewerbern zu besetzen.</t>
  </si>
  <si>
    <t>Der Träger stellt heute Personal ein, welches vor Jahren wegen mangelnder
Passgenauigkeit nicht eingestellt worden wäre.</t>
  </si>
  <si>
    <t>DKLK 2021</t>
  </si>
  <si>
    <t>Zwischen 1:3 und 1:5</t>
  </si>
  <si>
    <t>Zwischen 1:5 und 1:8</t>
  </si>
  <si>
    <t>Zwischen 1:8 und 1:12</t>
  </si>
  <si>
    <t>Zwischen 1:12 und 1:16</t>
  </si>
  <si>
    <t>Zwischen 1:16 und 1:20</t>
  </si>
  <si>
    <t>%</t>
  </si>
  <si>
    <t>Deutschland</t>
  </si>
  <si>
    <r>
      <rPr>
        <sz val="9"/>
        <rFont val="Arial"/>
        <family val="2"/>
      </rPr>
      <t>BW</t>
    </r>
  </si>
  <si>
    <r>
      <rPr>
        <sz val="9"/>
        <rFont val="Arial"/>
        <family val="2"/>
      </rPr>
      <t>BY</t>
    </r>
  </si>
  <si>
    <r>
      <rPr>
        <sz val="9"/>
        <rFont val="Arial"/>
        <family val="2"/>
      </rPr>
      <t>BE</t>
    </r>
  </si>
  <si>
    <r>
      <rPr>
        <sz val="9"/>
        <rFont val="Arial"/>
        <family val="2"/>
      </rPr>
      <t>BB</t>
    </r>
  </si>
  <si>
    <r>
      <rPr>
        <sz val="9"/>
        <rFont val="Arial"/>
        <family val="2"/>
      </rPr>
      <t>HB</t>
    </r>
  </si>
  <si>
    <r>
      <rPr>
        <sz val="9"/>
        <rFont val="Arial"/>
        <family val="2"/>
      </rPr>
      <t>HH</t>
    </r>
  </si>
  <si>
    <r>
      <rPr>
        <sz val="9"/>
        <rFont val="Arial"/>
        <family val="2"/>
      </rPr>
      <t>HE</t>
    </r>
  </si>
  <si>
    <r>
      <rPr>
        <sz val="9"/>
        <rFont val="Arial"/>
        <family val="2"/>
      </rPr>
      <t>MV</t>
    </r>
  </si>
  <si>
    <r>
      <rPr>
        <sz val="9"/>
        <rFont val="Arial"/>
        <family val="2"/>
      </rPr>
      <t>NI</t>
    </r>
  </si>
  <si>
    <r>
      <rPr>
        <sz val="9"/>
        <rFont val="Arial"/>
        <family val="2"/>
      </rPr>
      <t>NW</t>
    </r>
  </si>
  <si>
    <r>
      <rPr>
        <sz val="9"/>
        <rFont val="Arial"/>
        <family val="2"/>
      </rPr>
      <t>RP</t>
    </r>
  </si>
  <si>
    <r>
      <rPr>
        <sz val="9"/>
        <rFont val="Arial"/>
        <family val="2"/>
      </rPr>
      <t>SL</t>
    </r>
  </si>
  <si>
    <r>
      <rPr>
        <sz val="9"/>
        <rFont val="Arial"/>
        <family val="2"/>
      </rPr>
      <t>SN</t>
    </r>
  </si>
  <si>
    <r>
      <rPr>
        <sz val="9"/>
        <rFont val="Arial"/>
        <family val="2"/>
      </rPr>
      <t>ST</t>
    </r>
  </si>
  <si>
    <r>
      <rPr>
        <sz val="9"/>
        <rFont val="Arial"/>
        <family val="2"/>
      </rPr>
      <t>SH</t>
    </r>
  </si>
  <si>
    <r>
      <rPr>
        <sz val="9"/>
        <rFont val="Arial"/>
        <family val="2"/>
      </rPr>
      <t>TH</t>
    </r>
  </si>
  <si>
    <r>
      <rPr>
        <sz val="9"/>
        <rFont val="Arial"/>
        <family val="2"/>
      </rPr>
      <t>Deutschland</t>
    </r>
  </si>
  <si>
    <t>Bitte bewerten Sie die folgende Aussage: „Das Vorurteil ‚Wir spielen, basteln und betreuen die Kinder nur‘ hält sich hartnäckig in den Köpfen der Gesellschaft.“</t>
  </si>
  <si>
    <t>Üben Sie Ihre Leitungstätigkeit derzeit – alles in allem betrachtet – sehr gerne aus?</t>
  </si>
  <si>
    <t>Sonstiges</t>
  </si>
  <si>
    <t>Wie angemessen empfinden Sie Ihr Gehalt als Kita-Leitung?</t>
  </si>
  <si>
    <t xml:space="preserve">Bewertung: </t>
  </si>
  <si>
    <t>Prozente der Einrichtungen, angenommen, jede:r Teilnehmer:in repräsentiert eine Einrichtung:</t>
  </si>
  <si>
    <t>(umkodierte Variable q0007_wie_q0008)</t>
  </si>
  <si>
    <t>Separate Auswertung der Befragten ohne vertragliche Leitungszeit:</t>
  </si>
  <si>
    <t>Bewertung:</t>
  </si>
  <si>
    <t xml:space="preserve">angemessen </t>
  </si>
  <si>
    <t>unangemessen</t>
  </si>
  <si>
    <t>Variable</t>
  </si>
  <si>
    <t>Bezeichnung</t>
  </si>
  <si>
    <t>Skalenniveau</t>
  </si>
  <si>
    <t>Mehrfachantwortsets</t>
  </si>
  <si>
    <t>Basisdaten</t>
  </si>
  <si>
    <t>ordinal</t>
  </si>
  <si>
    <t>nominal</t>
  </si>
  <si>
    <t>Freitext</t>
  </si>
  <si>
    <t>Umkodieren</t>
  </si>
  <si>
    <t>Korrelationen</t>
  </si>
  <si>
    <t>metrisch</t>
  </si>
  <si>
    <t>Pearson (wenn normalverteilt)</t>
  </si>
  <si>
    <t>Kendall-Tau-b, Spearman (Kreuztabellen)</t>
  </si>
  <si>
    <t>Eta-Koeffizent (über Kreuztabellen)</t>
  </si>
  <si>
    <t>Spearman</t>
  </si>
  <si>
    <t>Chi² (über Kreuztabellen)</t>
  </si>
  <si>
    <t xml:space="preserve">Kontingenzmaße, Phi, Cramer-V </t>
  </si>
  <si>
    <t>Quelle: https://bjoernwalther.com/bivariate-korrelation-in-spss/</t>
  </si>
  <si>
    <t>Effektstärken Chi-Quadrat: Cramers V (wenn Variablen mehrere Ausprägungen haben) und Phi (zwei dichotome Variablen)</t>
  </si>
  <si>
    <t>q0001</t>
  </si>
  <si>
    <t>q0002</t>
  </si>
  <si>
    <t>q0003</t>
  </si>
  <si>
    <t>q0004</t>
  </si>
  <si>
    <t>q0005</t>
  </si>
  <si>
    <t>q0006</t>
  </si>
  <si>
    <t>q0007</t>
  </si>
  <si>
    <t>q0008</t>
  </si>
  <si>
    <t>q0009</t>
  </si>
  <si>
    <t>q0010_0001</t>
  </si>
  <si>
    <t>q0013_0001</t>
  </si>
  <si>
    <t>q0015_0001</t>
  </si>
  <si>
    <t>q0017</t>
  </si>
  <si>
    <t>q0018</t>
  </si>
  <si>
    <t>q0020</t>
  </si>
  <si>
    <t>q0021</t>
  </si>
  <si>
    <t>q0022_0001</t>
  </si>
  <si>
    <t>q0023</t>
  </si>
  <si>
    <t>q0026</t>
  </si>
  <si>
    <t>q0029</t>
  </si>
  <si>
    <t>q0031</t>
  </si>
  <si>
    <t>Option Sonstige</t>
  </si>
  <si>
    <t>Bitte geben Sie Ihr Geschlecht an.</t>
  </si>
  <si>
    <t>Bitte geben Sie die Gemeindegröße an, in der Ihre Kindertageseinrichtung liegt.</t>
  </si>
  <si>
    <t>Wie stark fühlen Sie sich von folgenden Personen wertgeschätzt?</t>
  </si>
  <si>
    <t>q0011_0001-0008</t>
  </si>
  <si>
    <t>q0012_0001-0006</t>
  </si>
  <si>
    <t>q0014_0001-0008</t>
  </si>
  <si>
    <t>q0016_0001-0008</t>
  </si>
  <si>
    <t>q0019_0001-0004</t>
  </si>
  <si>
    <t>q0024_0001-0006</t>
  </si>
  <si>
    <t>q0025_0001-0022</t>
  </si>
  <si>
    <t>q0027_0001-0016</t>
  </si>
  <si>
    <t>q0028_0001-0015</t>
  </si>
  <si>
    <t>q0030_0001-0006</t>
  </si>
  <si>
    <t>„Ich merke, dass meine Arbeit wertgeschätzt bzw. nicht wertgeschätzt wird daran, dass…“</t>
  </si>
  <si>
    <t>Wie stark fühlen Sie sich in Ihrem Arbeitsalltag als Kita-Leitung durch folgende Personengruppen unterstützt?</t>
  </si>
  <si>
    <t>Was sind aus Ihrer Sicht wesentliche Aspekte der Anerkennung Ihrer Arbeit, damit Sie diese gerne ausführen?</t>
  </si>
  <si>
    <t>binomial</t>
  </si>
  <si>
    <t>Bitte schätzen Sie ein: Wie viel Zeit haben Sie in den vergangenen 12 Monaten für Fort- und Weiterbildungen investiert, die in direktem Zusammenhang mit Ihrer Leitungstätigkeit stehen (z.B. Studium, Ausbildung, Seminare, Kongresse, Coachings, Online-For</t>
  </si>
  <si>
    <t>Bitte schätzen Sie ein: In welchem Ausmaß haben Sie in den letzten 12 Monaten aufgrund von Personalmangel mit Personalunterdeckung gearbeitet, also mit weniger Personal als Sie gemäß den Vorgaben, insbesondere zu Fragen der Aufsichtspflicht, benötigen</t>
  </si>
  <si>
    <t>Bitte schätzen Sie: Wie hoch ist die tatsächliche Fachkraft-Kind-Relation (bezogen auf die direkte pädagogische Arbeit mit den Kindern) in Ihrer Einrichtung im Durchschnitt? Für Kinder über 3:</t>
  </si>
  <si>
    <t>Bitte schätzen Sie: Wie hoch ist die tatsächliche Fachkraft-Kind-Relation (bezogen auf die direkte pädagogische Arbeit mit den Kindern) in Ihrer Einrichtung im Durchschnitt? Für Kinder unter 3:</t>
  </si>
  <si>
    <t>Bitte bewerten Sie die folgende Aussage: „Die hohe Arbeitsbelastung der pädagogischen Fachkräfte führt zu höheren Fehlzeiten und Krankschreibungen.“</t>
  </si>
  <si>
    <t>Kam es in Ihrer Kita im Kitajahr 2021/2022 beim Personal bislang zu coronabedingten Fehlzeiten?</t>
  </si>
  <si>
    <t xml:space="preserve">Mit Blick auf Ihre Tätigkeit als Kita-Leitung, bitte bewerten Sie folgende Aussagen: </t>
  </si>
  <si>
    <t>Bitte bewerten Sie auf einer Skala von 1 – 6, welche Faktoren Sie für wie gesundheitsgefährdend bzw. gesundheitsfördernd für das pädagogische Fachpersonal in Ihrer Kita halten.</t>
  </si>
  <si>
    <t>Gibt es in Ihrer bzw. für Ihre Einrichtung ein Konzept zum Thema Gesundheit/Gesundheitsprävention für das pädagogische Fachpersonal?</t>
  </si>
  <si>
    <t>Welche Angebote bzw. Maßnahmen im Bereich Gesundheit/Gesundheitsprävention für das pädagogische Fachpersonal bietet Ihre Einrichtung an bzw. wozu ermöglicht sie den Zugang?</t>
  </si>
  <si>
    <t>Bitte bewerten Sie auf einer Skala von 1 – 6, wie nützlich Sie folgende Angebote für Gesundheitsschutz/Gesundheitsprävention für Sie und Ihr Team erachten: Gefährdungsbeurteilungen</t>
  </si>
  <si>
    <t>Wie oft sind Sie in den letzten 12 Monaten zur Arbeit gegangen, obwohl Sie sich aus gesundheitlichen Gründen nicht arbeitsfähig gefühlt haben?</t>
  </si>
  <si>
    <t>"Ich bin zur Arbeit gegangen, obwohl ich mich aus gesundheitlichen Gründen nicht arbeitsfähig gefühlt habe, weil... "</t>
  </si>
  <si>
    <t>Was ist aus ihrer Sicht als Kita-Leitung neben der Bewältigung des Fachkräftemangels das wichtigste Handlungsfeld, welches angegangen werden muss? </t>
  </si>
  <si>
    <t>entfernt (da nur Basisdaten beantwortet):</t>
  </si>
  <si>
    <t>Gesamt in Rohdatei:</t>
  </si>
  <si>
    <t>analysiert werden:</t>
  </si>
  <si>
    <t>Personalstand</t>
  </si>
  <si>
    <t>Gesundheit/Gesundheitsprävention in der Kita</t>
  </si>
  <si>
    <t>Abschlussfrage</t>
  </si>
  <si>
    <r>
      <t>1.</t>
    </r>
    <r>
      <rPr>
        <sz val="7"/>
        <color theme="1"/>
        <rFont val="Times New Roman"/>
        <family val="1"/>
      </rPr>
      <t xml:space="preserve">       </t>
    </r>
    <r>
      <rPr>
        <sz val="11"/>
        <color theme="1"/>
        <rFont val="Calibri"/>
        <family val="2"/>
        <scheme val="minor"/>
      </rPr>
      <t>DKLK-Studie 2022</t>
    </r>
  </si>
  <si>
    <t>01/25/2022 09:17:21 PM</t>
  </si>
  <si>
    <t>01/25/2022 09:28:14 PM</t>
  </si>
  <si>
    <r>
      <t>2.</t>
    </r>
    <r>
      <rPr>
        <sz val="7"/>
        <color theme="1"/>
        <rFont val="Times New Roman"/>
        <family val="1"/>
      </rPr>
      <t xml:space="preserve">       </t>
    </r>
    <r>
      <rPr>
        <sz val="11"/>
        <color theme="1"/>
        <rFont val="Calibri"/>
        <family val="2"/>
        <scheme val="minor"/>
      </rPr>
      <t>DKLK-Studie 2022</t>
    </r>
  </si>
  <si>
    <t>01/24/2022 09:58:55 AM</t>
  </si>
  <si>
    <t>01/24/2022 10:49:29 AM</t>
  </si>
  <si>
    <r>
      <t>3.</t>
    </r>
    <r>
      <rPr>
        <sz val="7"/>
        <color theme="1"/>
        <rFont val="Times New Roman"/>
        <family val="1"/>
      </rPr>
      <t xml:space="preserve">       </t>
    </r>
    <r>
      <rPr>
        <sz val="11"/>
        <color theme="1"/>
        <rFont val="Calibri"/>
        <family val="2"/>
        <scheme val="minor"/>
      </rPr>
      <t>DKLK-Studie 2022</t>
    </r>
  </si>
  <si>
    <r>
      <t>4.</t>
    </r>
    <r>
      <rPr>
        <sz val="7"/>
        <color theme="1"/>
        <rFont val="Times New Roman"/>
        <family val="1"/>
      </rPr>
      <t xml:space="preserve">       </t>
    </r>
    <r>
      <rPr>
        <sz val="11"/>
        <color theme="1"/>
        <rFont val="Calibri"/>
        <family val="2"/>
        <scheme val="minor"/>
      </rPr>
      <t>DKLK-Studie 2022</t>
    </r>
  </si>
  <si>
    <r>
      <t>5.</t>
    </r>
    <r>
      <rPr>
        <sz val="7"/>
        <color theme="1"/>
        <rFont val="Times New Roman"/>
        <family val="1"/>
      </rPr>
      <t xml:space="preserve">       </t>
    </r>
    <r>
      <rPr>
        <sz val="11"/>
        <color theme="1"/>
        <rFont val="Calibri"/>
        <family val="2"/>
        <scheme val="minor"/>
      </rPr>
      <t>DKLK-Studie 2022</t>
    </r>
  </si>
  <si>
    <r>
      <t>6.</t>
    </r>
    <r>
      <rPr>
        <sz val="7"/>
        <color theme="1"/>
        <rFont val="Times New Roman"/>
        <family val="1"/>
      </rPr>
      <t xml:space="preserve">       </t>
    </r>
    <r>
      <rPr>
        <sz val="11"/>
        <color theme="1"/>
        <rFont val="Calibri"/>
        <family val="2"/>
        <scheme val="minor"/>
      </rPr>
      <t>DKLK-Studie 2022</t>
    </r>
  </si>
  <si>
    <t>01/20/2022 04:35:41 PM</t>
  </si>
  <si>
    <t>01/20/2022 04:37:04 PM</t>
  </si>
  <si>
    <r>
      <t>7.</t>
    </r>
    <r>
      <rPr>
        <sz val="7"/>
        <color theme="1"/>
        <rFont val="Times New Roman"/>
        <family val="1"/>
      </rPr>
      <t xml:space="preserve">       </t>
    </r>
    <r>
      <rPr>
        <sz val="11"/>
        <color theme="1"/>
        <rFont val="Calibri"/>
        <family val="2"/>
        <scheme val="minor"/>
      </rPr>
      <t>DKLK-Studie 2022</t>
    </r>
  </si>
  <si>
    <t>01/21/2022 10:24:19 AM</t>
  </si>
  <si>
    <t>01/21/2022 10:26:32 AM</t>
  </si>
  <si>
    <r>
      <t>8.</t>
    </r>
    <r>
      <rPr>
        <sz val="7"/>
        <color theme="1"/>
        <rFont val="Times New Roman"/>
        <family val="1"/>
      </rPr>
      <t xml:space="preserve">       </t>
    </r>
    <r>
      <rPr>
        <sz val="11"/>
        <color theme="1"/>
        <rFont val="Calibri"/>
        <family val="2"/>
        <scheme val="minor"/>
      </rPr>
      <t>DKLK-Studie 2022</t>
    </r>
  </si>
  <si>
    <t>01/26/2022 12:11:43 PM</t>
  </si>
  <si>
    <t>01/26/2022 12:12:49 PM</t>
  </si>
  <si>
    <r>
      <t>9.</t>
    </r>
    <r>
      <rPr>
        <sz val="7"/>
        <color theme="1"/>
        <rFont val="Times New Roman"/>
        <family val="1"/>
      </rPr>
      <t xml:space="preserve">       </t>
    </r>
    <r>
      <rPr>
        <sz val="11"/>
        <color theme="1"/>
        <rFont val="Calibri"/>
        <family val="2"/>
        <scheme val="minor"/>
      </rPr>
      <t>DKLK-Studie 2022</t>
    </r>
  </si>
  <si>
    <t>01/21/2022 12:35:19 PM</t>
  </si>
  <si>
    <t>01/21/2022 12:37:34 PM</t>
  </si>
  <si>
    <r>
      <t>10.</t>
    </r>
    <r>
      <rPr>
        <sz val="7"/>
        <color theme="1"/>
        <rFont val="Times New Roman"/>
        <family val="1"/>
      </rPr>
      <t xml:space="preserve">   </t>
    </r>
    <r>
      <rPr>
        <sz val="11"/>
        <color theme="1"/>
        <rFont val="Calibri"/>
        <family val="2"/>
        <scheme val="minor"/>
      </rPr>
      <t>DKLK-Studie 2022</t>
    </r>
  </si>
  <si>
    <t>01/21/2022 11:55:52 AM</t>
  </si>
  <si>
    <t>01/21/2022 12:01:42 PM</t>
  </si>
  <si>
    <r>
      <t>11.</t>
    </r>
    <r>
      <rPr>
        <sz val="7"/>
        <color theme="1"/>
        <rFont val="Times New Roman"/>
        <family val="1"/>
      </rPr>
      <t xml:space="preserve">   </t>
    </r>
    <r>
      <rPr>
        <sz val="11"/>
        <color theme="1"/>
        <rFont val="Calibri"/>
        <family val="2"/>
        <scheme val="minor"/>
      </rPr>
      <t>DKLK-Studie 2022</t>
    </r>
  </si>
  <si>
    <t>01/17/2022 07:02:10 AM</t>
  </si>
  <si>
    <t>01/17/2022 07:05:26 AM</t>
  </si>
  <si>
    <r>
      <t>12.</t>
    </r>
    <r>
      <rPr>
        <sz val="7"/>
        <color theme="1"/>
        <rFont val="Times New Roman"/>
        <family val="1"/>
      </rPr>
      <t xml:space="preserve">   </t>
    </r>
    <r>
      <rPr>
        <sz val="11"/>
        <color theme="1"/>
        <rFont val="Calibri"/>
        <family val="2"/>
        <scheme val="minor"/>
      </rPr>
      <t>DKLK-Studie 2022</t>
    </r>
  </si>
  <si>
    <t>01/16/2022 07:55:36 PM</t>
  </si>
  <si>
    <t>01/16/2022 07:56:48 PM</t>
  </si>
  <si>
    <r>
      <t>13.</t>
    </r>
    <r>
      <rPr>
        <sz val="7"/>
        <color theme="1"/>
        <rFont val="Times New Roman"/>
        <family val="1"/>
      </rPr>
      <t xml:space="preserve">   </t>
    </r>
    <r>
      <rPr>
        <sz val="11"/>
        <color theme="1"/>
        <rFont val="Calibri"/>
        <family val="2"/>
        <scheme val="minor"/>
      </rPr>
      <t>DKLK-Studie 2022</t>
    </r>
  </si>
  <si>
    <t>01/13/2022 05:23:12 PM</t>
  </si>
  <si>
    <t>01/13/2022 05:28:16 PM</t>
  </si>
  <si>
    <r>
      <t>14.</t>
    </r>
    <r>
      <rPr>
        <sz val="7"/>
        <color theme="1"/>
        <rFont val="Times New Roman"/>
        <family val="1"/>
      </rPr>
      <t xml:space="preserve">   </t>
    </r>
    <r>
      <rPr>
        <sz val="11"/>
        <color theme="1"/>
        <rFont val="Calibri"/>
        <family val="2"/>
        <scheme val="minor"/>
      </rPr>
      <t>DKLK-Studie 2022</t>
    </r>
  </si>
  <si>
    <t>01/13/2022 09:26:44 AM</t>
  </si>
  <si>
    <t>01/13/2022 09:29:41 AM</t>
  </si>
  <si>
    <r>
      <t>15.</t>
    </r>
    <r>
      <rPr>
        <sz val="7"/>
        <color theme="1"/>
        <rFont val="Times New Roman"/>
        <family val="1"/>
      </rPr>
      <t xml:space="preserve">   </t>
    </r>
    <r>
      <rPr>
        <sz val="11"/>
        <color theme="1"/>
        <rFont val="Calibri"/>
        <family val="2"/>
        <scheme val="minor"/>
      </rPr>
      <t>DKLK-Studie 2022</t>
    </r>
  </si>
  <si>
    <r>
      <t>16.</t>
    </r>
    <r>
      <rPr>
        <sz val="7"/>
        <color theme="1"/>
        <rFont val="Times New Roman"/>
        <family val="1"/>
      </rPr>
      <t xml:space="preserve">   </t>
    </r>
    <r>
      <rPr>
        <sz val="11"/>
        <color theme="1"/>
        <rFont val="Calibri"/>
        <family val="2"/>
        <scheme val="minor"/>
      </rPr>
      <t>DKLK-Studie 2022</t>
    </r>
  </si>
  <si>
    <t>12/14/2021 08:24:53 PM</t>
  </si>
  <si>
    <t>12/14/2021 08:26:34 PM</t>
  </si>
  <si>
    <r>
      <t>17.</t>
    </r>
    <r>
      <rPr>
        <sz val="7"/>
        <color theme="1"/>
        <rFont val="Times New Roman"/>
        <family val="1"/>
      </rPr>
      <t xml:space="preserve">   </t>
    </r>
    <r>
      <rPr>
        <sz val="11"/>
        <color theme="1"/>
        <rFont val="Calibri"/>
        <family val="2"/>
        <scheme val="minor"/>
      </rPr>
      <t>DKLK-Studie 2022</t>
    </r>
  </si>
  <si>
    <t>12/14/2021 02:19:34 PM</t>
  </si>
  <si>
    <t>12/14/2021 02:21:10 PM</t>
  </si>
  <si>
    <r>
      <t>18.</t>
    </r>
    <r>
      <rPr>
        <sz val="7"/>
        <color theme="1"/>
        <rFont val="Times New Roman"/>
        <family val="1"/>
      </rPr>
      <t xml:space="preserve">   </t>
    </r>
    <r>
      <rPr>
        <sz val="11"/>
        <color theme="1"/>
        <rFont val="Calibri"/>
        <family val="2"/>
        <scheme val="minor"/>
      </rPr>
      <t>DKLK-Studie 2022</t>
    </r>
  </si>
  <si>
    <t>12/13/2021 11:19:05 AM</t>
  </si>
  <si>
    <t>12/13/2021 11:20:14 AM</t>
  </si>
  <si>
    <r>
      <t>19.</t>
    </r>
    <r>
      <rPr>
        <sz val="7"/>
        <color theme="1"/>
        <rFont val="Times New Roman"/>
        <family val="1"/>
      </rPr>
      <t xml:space="preserve">   </t>
    </r>
    <r>
      <rPr>
        <sz val="11"/>
        <color theme="1"/>
        <rFont val="Calibri"/>
        <family val="2"/>
        <scheme val="minor"/>
      </rPr>
      <t>DKLK-Studie 2022</t>
    </r>
  </si>
  <si>
    <r>
      <t>20.</t>
    </r>
    <r>
      <rPr>
        <sz val="7"/>
        <color theme="1"/>
        <rFont val="Times New Roman"/>
        <family val="1"/>
      </rPr>
      <t xml:space="preserve">   </t>
    </r>
    <r>
      <rPr>
        <sz val="11"/>
        <color theme="1"/>
        <rFont val="Calibri"/>
        <family val="2"/>
        <scheme val="minor"/>
      </rPr>
      <t>DKLK-Studie 2022</t>
    </r>
  </si>
  <si>
    <r>
      <t>21.</t>
    </r>
    <r>
      <rPr>
        <sz val="7"/>
        <color theme="1"/>
        <rFont val="Times New Roman"/>
        <family val="1"/>
      </rPr>
      <t xml:space="preserve">   </t>
    </r>
    <r>
      <rPr>
        <sz val="11"/>
        <color theme="1"/>
        <rFont val="Calibri"/>
        <family val="2"/>
        <scheme val="minor"/>
      </rPr>
      <t>DKLK-Studie 2022</t>
    </r>
  </si>
  <si>
    <r>
      <t>22.</t>
    </r>
    <r>
      <rPr>
        <sz val="7"/>
        <color theme="1"/>
        <rFont val="Times New Roman"/>
        <family val="1"/>
      </rPr>
      <t xml:space="preserve">   </t>
    </r>
    <r>
      <rPr>
        <sz val="11"/>
        <color theme="1"/>
        <rFont val="Calibri"/>
        <family val="2"/>
        <scheme val="minor"/>
      </rPr>
      <t>DKLK-Studie 2022</t>
    </r>
  </si>
  <si>
    <t>12/16/2021 05:39:43 PM</t>
  </si>
  <si>
    <t>12/16/2021 09:59:26 PM</t>
  </si>
  <si>
    <r>
      <t>23.</t>
    </r>
    <r>
      <rPr>
        <sz val="7"/>
        <color theme="1"/>
        <rFont val="Times New Roman"/>
        <family val="1"/>
      </rPr>
      <t xml:space="preserve">   </t>
    </r>
    <r>
      <rPr>
        <sz val="11"/>
        <color theme="1"/>
        <rFont val="Calibri"/>
        <family val="2"/>
        <scheme val="minor"/>
      </rPr>
      <t>DKLK-Studie 2022</t>
    </r>
  </si>
  <si>
    <r>
      <t>24.</t>
    </r>
    <r>
      <rPr>
        <sz val="7"/>
        <color theme="1"/>
        <rFont val="Times New Roman"/>
        <family val="1"/>
      </rPr>
      <t xml:space="preserve">   </t>
    </r>
    <r>
      <rPr>
        <sz val="11"/>
        <color theme="1"/>
        <rFont val="Calibri"/>
        <family val="2"/>
        <scheme val="minor"/>
      </rPr>
      <t>DKLK-Studie 2022</t>
    </r>
  </si>
  <si>
    <t>01/21/2022 01:31:13 PM</t>
  </si>
  <si>
    <t>01/21/2022 01:35:51 PM</t>
  </si>
  <si>
    <t>01/24/2022 08:25:25 AM</t>
  </si>
  <si>
    <t>01/24/2022 08:29:43 AM</t>
  </si>
  <si>
    <r>
      <t>25.</t>
    </r>
    <r>
      <rPr>
        <sz val="7"/>
        <color theme="1"/>
        <rFont val="Times New Roman"/>
        <family val="1"/>
      </rPr>
      <t xml:space="preserve">   </t>
    </r>
    <r>
      <rPr>
        <sz val="11"/>
        <color theme="1"/>
        <rFont val="Calibri"/>
        <family val="2"/>
        <scheme val="minor"/>
      </rPr>
      <t>DKLK-Studie 2022</t>
    </r>
  </si>
  <si>
    <t>gelöschte Fälle:</t>
  </si>
  <si>
    <t xml:space="preserve">letzte Frage noch beantwortet (ggf. vollständig): </t>
  </si>
  <si>
    <t>mehr als Basisdaten beantwortet (mind. teilweise beantwortet):</t>
  </si>
  <si>
    <t>1=trifft eher zu; 2=trifft eher nicht zu</t>
  </si>
  <si>
    <t>1=U40, 2=Ü40</t>
  </si>
  <si>
    <t>1=eher angemessen, 2= eher unangemessen</t>
  </si>
  <si>
    <t>1=trifft eher zu, 2=trifft eher nicht zu</t>
  </si>
  <si>
    <t>1=gesundheitsgefährdend, 2=gesundheitsfördernd</t>
  </si>
  <si>
    <t>1=nützlich, 2=weniger nützlich</t>
  </si>
  <si>
    <t>01/31/2022 01:36:34 PM</t>
  </si>
  <si>
    <t>01/31/2022 02:09:35 PM</t>
  </si>
  <si>
    <t>26.  DKLK-Studie 2022</t>
  </si>
  <si>
    <t>1=eher gern, 2= eher ungern</t>
  </si>
  <si>
    <t>teilweise beantwortet</t>
  </si>
  <si>
    <t>abgeschlossene Beantwortungen</t>
  </si>
  <si>
    <t>Unter 30 Jahre</t>
  </si>
  <si>
    <t>30 - 40 Jahre</t>
  </si>
  <si>
    <t>41 - 50 Jahre</t>
  </si>
  <si>
    <t>Über 50 Jahre</t>
  </si>
  <si>
    <t>DKLK 2022</t>
  </si>
  <si>
    <t>Grundgesamtheit (Fachkräftebarometer 2021)</t>
  </si>
  <si>
    <t>Erzieher:in</t>
  </si>
  <si>
    <t>Kinderpfleger:in</t>
  </si>
  <si>
    <t>Aufbaubildungsgang Sozialmanagement</t>
  </si>
  <si>
    <t>Ausgebildete Erzieherin mit Bachelor Management und Sozialpädagogik</t>
  </si>
  <si>
    <t>Autorin</t>
  </si>
  <si>
    <t>BA Pädagogik der Kindheit, Datenverarbeitungskauffrau</t>
  </si>
  <si>
    <t>Bachelor of Sozialpädagogik und Management</t>
  </si>
  <si>
    <t>Dipl Wirtschafstpsychologin</t>
  </si>
  <si>
    <t>Diplom Psychologie</t>
  </si>
  <si>
    <t>Ergotherapeutin, Tagespflegeperson</t>
  </si>
  <si>
    <t>Erzieher und Motopädin</t>
  </si>
  <si>
    <t>Erzieherin , Fachwirtin Erziehungswesen</t>
  </si>
  <si>
    <t>Erzieherin mit zusätzlichem Abschluss Sozialmanagement</t>
  </si>
  <si>
    <t>Erzieherin und Fachwirt Erziehungswesen</t>
  </si>
  <si>
    <t>Erzieherin und Fachwirtin für Organisation im Sozialwesen</t>
  </si>
  <si>
    <t>Erzieherin und heilpädagogin</t>
  </si>
  <si>
    <t>Erzieherin und Heilpädagogin</t>
  </si>
  <si>
    <t>Erzieherin und Motopädin</t>
  </si>
  <si>
    <t>Erzieherin und Studium Sozialmanagement</t>
  </si>
  <si>
    <t>Erzieherin-Heilpädagogin - Fachwirtin Erziehungswesen</t>
  </si>
  <si>
    <t>Examinierte Kinderkrankenschwester</t>
  </si>
  <si>
    <t>Fachabi Ernährung</t>
  </si>
  <si>
    <t>Fachkraft für U3  InsoFa</t>
  </si>
  <si>
    <t>Fachwirt Eriehungswesen</t>
  </si>
  <si>
    <t>Fachwirt für Sozialwesen</t>
  </si>
  <si>
    <t>Fachwirt im Erziehungswesen und Emotionscoacher</t>
  </si>
  <si>
    <t>Fachwirt im Erziehungswesen zusätzlich zur Erzieherausbildung</t>
  </si>
  <si>
    <t>Fachwirt in Erziehungswesen</t>
  </si>
  <si>
    <t>Fachwirt Kitaleitung</t>
  </si>
  <si>
    <t>Fachwirtin für Sozial und Gesundheitswesen</t>
  </si>
  <si>
    <t>Fachwirtin Gesundheit- und Sozialwesen</t>
  </si>
  <si>
    <t>Frühpädagogik/ Kindheitspädagogik</t>
  </si>
  <si>
    <t>Heilpädagigin, Coach DGfC</t>
  </si>
  <si>
    <t>Heilpädagogik (B.A.)</t>
  </si>
  <si>
    <t>Heilpädagogin und Erzieherin</t>
  </si>
  <si>
    <t>Heilpädagogin und Fachwirtin Erziehungswissenschaft</t>
  </si>
  <si>
    <t>Heilpädagogin, Sozialmanagerin, Erzieherin</t>
  </si>
  <si>
    <t>Kauffrau für Bürokommunikation - Kindertagespflegeperson</t>
  </si>
  <si>
    <t>Kindertagespflegeperson</t>
  </si>
  <si>
    <t>Kindheitspädagoge Bachelor of Arts</t>
  </si>
  <si>
    <t>Kommunikationswissenschaftund Rehabilitationspädagogik</t>
  </si>
  <si>
    <t>Lehramt für Primarstufe</t>
  </si>
  <si>
    <t>Lehramtsstudium Sek1 und Erzieherausbildung</t>
  </si>
  <si>
    <t>MA Sozialmanagement</t>
  </si>
  <si>
    <t>Montessori Diplom Fachwirt Erziehungswesen</t>
  </si>
  <si>
    <t>Montessori-Pädagogin</t>
  </si>
  <si>
    <t>PIA Sozialwissenschaften/Erzieher</t>
  </si>
  <si>
    <t>Politikwissenschaften</t>
  </si>
  <si>
    <t>Qualifizierung Leitung Plus</t>
  </si>
  <si>
    <t>Rehabilitationspädagogik und Kommunikationswissenschaften</t>
  </si>
  <si>
    <t>Sozialmanagerin für kath. Kindertageseinrichtungen</t>
  </si>
  <si>
    <t>Sozialmanagment , Fachkraft U3 , Fachkraft Inklusion, Sprchförderfachkraft</t>
  </si>
  <si>
    <t>Sozialpädagogin und Management</t>
  </si>
  <si>
    <t>staatl anerkante Erzieherin und Diplom Sozialpädagogik</t>
  </si>
  <si>
    <t>Staatl. anerankannte Heilerziehungspflegerin</t>
  </si>
  <si>
    <t>staatl. anerk. Heilpädagogin</t>
  </si>
  <si>
    <t>staatl. anerkannte Heilpädagogin</t>
  </si>
  <si>
    <t>Staatlich anerk. Heilpädagogin</t>
  </si>
  <si>
    <t>Staatlich anerkannte Heilpädagogin</t>
  </si>
  <si>
    <t>Staatlich anerkannte Motopädin</t>
  </si>
  <si>
    <t>Studium allgemeine Pädagogik</t>
  </si>
  <si>
    <t>Studium Bildungs- und Sozialmanagement, Hochschule Koblenz</t>
  </si>
  <si>
    <t>Studium Rehabilitationspädagogik</t>
  </si>
  <si>
    <t>Studium Sozial- und Gesundheitsmanagement</t>
  </si>
  <si>
    <t>Studium Sozialpädagogik / Management</t>
  </si>
  <si>
    <t>Studium Sozialpädagogik und Management</t>
  </si>
  <si>
    <t>Zertifizierte Leitung</t>
  </si>
  <si>
    <t>Fachkräftebarometer 2021 (Daten von 2020)</t>
  </si>
  <si>
    <t>Anzahl Leitungen</t>
  </si>
  <si>
    <t>Fachkräftebarometer 2021</t>
  </si>
  <si>
    <t>&lt; 1.000 Einwohner:innen</t>
  </si>
  <si>
    <t>1.001 – 5.000 Einwohner:innen</t>
  </si>
  <si>
    <t>5.001 – 10.000 Einwohner:innen</t>
  </si>
  <si>
    <t>10.001 - 50.000 Einwohner:innen</t>
  </si>
  <si>
    <t>50.001 - 100.000 Einwohner:innen</t>
  </si>
  <si>
    <t>100.001 - 200.000 Einwohner:innen</t>
  </si>
  <si>
    <t>200.001 - 500.000 Einwohner:innen</t>
  </si>
  <si>
    <t>500.001 - 1 Mio. Einwohner:innen</t>
  </si>
  <si>
    <t>&gt; 1 Mio. Einwohner:innen</t>
  </si>
  <si>
    <t>51 - 74 Kinder</t>
  </si>
  <si>
    <t>75 - 100 Kinder</t>
  </si>
  <si>
    <t>Wie stark fühlen Sie sich von folgenden Personen wertgeschätzt? Träger</t>
  </si>
  <si>
    <t>Wie stark fühlen Sie sich von folgenden Personen wertgeschätzt? Mitarbeitende</t>
  </si>
  <si>
    <t>Wie stark fühlen Sie sich von folgenden Personen wertgeschätzt? Eltern</t>
  </si>
  <si>
    <t>Wie stark fühlen Sie sich von folgenden Personen wertgeschätzt? Kommunalpolitik</t>
  </si>
  <si>
    <t>Wie stark fühlen Sie sich von folgenden Personen wertgeschätzt? Landespolitik</t>
  </si>
  <si>
    <t>Wie stark fühlen Sie sich von folgenden Personen wertgeschätzt? Bundespolitik</t>
  </si>
  <si>
    <t>Wie stark fühlen Sie sich von folgenden Personen wertgeschätzt? Fachberatung</t>
  </si>
  <si>
    <t>Wie stark fühlen Sie sich von folgenden Personen wertgeschätzt? Kinder</t>
  </si>
  <si>
    <t>Kommunalpolitik</t>
  </si>
  <si>
    <t>Landespolitik</t>
  </si>
  <si>
    <t>Bundespolitik</t>
  </si>
  <si>
    <t>Kinder</t>
  </si>
  <si>
    <t>Mitarbeitende</t>
  </si>
  <si>
    <t>nicht wertgeschätzt</t>
  </si>
  <si>
    <t>Anteil der Wertschätzung</t>
  </si>
  <si>
    <t>„Ich merke, dass meine Arbeit wertgeschätzt bzw. nicht wertgeschätzt wird daran, dass…“ der Träger...</t>
  </si>
  <si>
    <t>„Ich merke, dass meine Arbeit wertgeschätzt bzw. nicht wertgeschätzt wird daran, dass…“ die Mitarbeitenden...</t>
  </si>
  <si>
    <t>„Ich merke, dass meine Arbeit wertgeschätzt bzw. nicht wertgeschätzt wird daran, dass…“ die Eltern...</t>
  </si>
  <si>
    <t>„Ich merke, dass meine Arbeit wertgeschätzt bzw. nicht wertgeschätzt wird daran, dass…“ die Politik...</t>
  </si>
  <si>
    <t>„Ich merke, dass meine Arbeit wertgeschätzt bzw. nicht wertgeschätzt wird daran, dass…“ die Fachberatung...</t>
  </si>
  <si>
    <t>„Ich merke, dass meine Arbeit wertgeschätzt bzw. nicht wertgeschätzt wird daran, dass…“ die Kinder...</t>
  </si>
  <si>
    <t>Wie stark fühlen Sie sich in Ihrem Arbeitsalltag als Kita-Leitung durch folgende Personengruppen unterstützt? Träger</t>
  </si>
  <si>
    <t>Wie stark fühlen Sie sich in Ihrem Arbeitsalltag als Kita-Leitung durch folgende Personengruppen unterstützt? Bundesministerium</t>
  </si>
  <si>
    <t>Wie stark fühlen Sie sich in Ihrem Arbeitsalltag als Kita-Leitung durch folgende Personengruppen unterstützt? Landesministerium</t>
  </si>
  <si>
    <t>Wie stark fühlen Sie sich in Ihrem Arbeitsalltag als Kita-Leitung durch folgende Personengruppen unterstützt? Mitarbeitende</t>
  </si>
  <si>
    <t>Wie stark fühlen Sie sich in Ihrem Arbeitsalltag als Kita-Leitung durch folgende Personengruppen unterstützt? Eltern</t>
  </si>
  <si>
    <t>Wie stark fühlen Sie sich in Ihrem Arbeitsalltag als Kita-Leitung durch folgende Personengruppen unterstützt? Gewerkschaften und Verbände</t>
  </si>
  <si>
    <t>Wie stark fühlen Sie sich in Ihrem Arbeitsalltag als Kita-Leitung durch folgende Personengruppen unterstützt? Fachberatung</t>
  </si>
  <si>
    <t>Wie stark fühlen Sie sich in Ihrem Arbeitsalltag als Kita-Leitung durch folgende Personengruppen unterstützt? Jugendamt</t>
  </si>
  <si>
    <t>Bundesministerium</t>
  </si>
  <si>
    <t>Landesministerium</t>
  </si>
  <si>
    <t>gern</t>
  </si>
  <si>
    <t>ungern</t>
  </si>
  <si>
    <t>Antworten</t>
  </si>
  <si>
    <t>Prozent der Fälle</t>
  </si>
  <si>
    <t>N</t>
  </si>
  <si>
    <t>a. Dichotomie-Gruppe tabellarisch dargestellt bei Wert 1.</t>
  </si>
  <si>
    <t>Konzept zur Gesundheitsförderung/-prävention</t>
  </si>
  <si>
    <t>Unterstützung der Weiterentwicklung des Personals</t>
  </si>
  <si>
    <t>Unterstützung der Weiterentwicklung der Einrichtung</t>
  </si>
  <si>
    <t>Flexible Arbeitszeiten</t>
  </si>
  <si>
    <t>Lob</t>
  </si>
  <si>
    <t>Finanzielle Wertschätzung (z.B. Gehalt, Bonus, Prämie)</t>
  </si>
  <si>
    <t>Mehr Leitungszeit</t>
  </si>
  <si>
    <t>Häufigkeiten von $Maßnahmen_Gesundheit</t>
  </si>
  <si>
    <t>Gefährdungsbeurteilungen</t>
  </si>
  <si>
    <t>Gesundheitsfördernde Fort- und Weiterbildungen (bspw. zu den Themen Resilienz, Konfliktumgang, Teamentwicklung, Älter</t>
  </si>
  <si>
    <t>Internes Gesundheits-/Stressmanagement</t>
  </si>
  <si>
    <t>Gesundheitsfördernde Teamentwicklungsmaßnahmen</t>
  </si>
  <si>
    <t>Einzelcoaching, Einzelsupervision (für Kita-Leitungen)</t>
  </si>
  <si>
    <t>Einzelcoaching, Einzelsupervision (für Mitarbeitende)</t>
  </si>
  <si>
    <t>Teamcoaching, Teamsupervision</t>
  </si>
  <si>
    <t>Gesundheitszirkel</t>
  </si>
  <si>
    <t>Angebote zur Gewaltprävention</t>
  </si>
  <si>
    <t>Mitwirkung bei der Gestaltung der Kita-Einrichtung</t>
  </si>
  <si>
    <t>Lärmschutz am Arbeitsplatz</t>
  </si>
  <si>
    <t>Erzieher:innenstühle</t>
  </si>
  <si>
    <t>Ergonomisch eingerichtete Bildschirmarbeitsplätze</t>
  </si>
  <si>
    <t>Förderung der Brille für die Arbeit am Bildschirm</t>
  </si>
  <si>
    <t>Dienstfahrrad</t>
  </si>
  <si>
    <t>Häufigkeiten von $Arbeitengegangenweil</t>
  </si>
  <si>
    <t>Ich bin zur Arbeit gegangen, obwohl ich mich aus gesundheitlichen Gründen nicht arbeitsfähig gefühlt habe, weil...  (Mehrfachantworten möglich)</t>
  </si>
  <si>
    <t>ich mein Team nicht im Stich lassen wollte.</t>
  </si>
  <si>
    <t>ich keine Vertretung hatte, die meine Arbeit hätte übernehmen können.</t>
  </si>
  <si>
    <t>Personal in der pädagogischen Arbeit mit den Kindern gefehlt hätte.</t>
  </si>
  <si>
    <t>ich arbeitsrechtliche Folgen seitens des Trägers gefürchtet habe.</t>
  </si>
  <si>
    <t>ich meine Arbeit sehr gerne ausübe.</t>
  </si>
  <si>
    <t>ich befürchtet habe, dass meine Kolleg:innen kein Verständnis zeigen.</t>
  </si>
  <si>
    <t>1 - 3 Tage</t>
  </si>
  <si>
    <t>4 - 6 Tage</t>
  </si>
  <si>
    <t>7 - 9 Tage</t>
  </si>
  <si>
    <t>10 - 12 Tage</t>
  </si>
  <si>
    <t>über 7 Tage</t>
  </si>
  <si>
    <t>Weniger als 10 % der Zeit</t>
  </si>
  <si>
    <t>10 bis 20 % der Zeit</t>
  </si>
  <si>
    <t>20 bis 40 % der Zeit</t>
  </si>
  <si>
    <t>40 bis 60 % der Zeit</t>
  </si>
  <si>
    <t>Über 60 % der Zeit</t>
  </si>
  <si>
    <t>über 20%</t>
  </si>
  <si>
    <r>
      <t>·</t>
    </r>
    <r>
      <rPr>
        <sz val="7"/>
        <color theme="1"/>
        <rFont val="Times New Roman"/>
        <family val="1"/>
      </rPr>
      <t xml:space="preserve">         </t>
    </r>
    <r>
      <rPr>
        <sz val="11"/>
        <color theme="1"/>
        <rFont val="Calibri"/>
        <family val="2"/>
        <scheme val="minor"/>
      </rPr>
      <t xml:space="preserve">mit absoluten Zahlen ergänzt (Stichprobe: 4107 Kita-Leitungen/Grundgesamtheit: 58.500 Kitas): Nie (285/4.060), Weniger als 10% (646/9.202), 10 bis 20% (820/11.680), 20 bis 40% (975/13.888), 40 bis 60% (725/10.327), über 60% (656/9.344). Wenn man annimmt, dass der Anteil der Befragten in der Stichprobe einen Hinweis auf die Anzahl der Kitas in der Grundgesamtheit gibt (in dieser Stichprobe also ein/e Befragte*r etwa eine Kita repräsentiert und die Stichprobe trotz der Ungleichverteilung der Bundesländer und den vielen Befragten aus kleineren Gemeinden als repräsentativ angesehen wird), dann arbeiten über 9000 Kitas in Deutschland über die Hälfte des Jahres in aufsichtspflichtrelevanter Personalunterdeckung. </t>
    </r>
  </si>
  <si>
    <r>
      <t>·</t>
    </r>
    <r>
      <rPr>
        <sz val="7"/>
        <color theme="1"/>
        <rFont val="Times New Roman"/>
        <family val="1"/>
      </rPr>
      <t xml:space="preserve">         </t>
    </r>
    <r>
      <rPr>
        <sz val="11"/>
        <color theme="1"/>
        <rFont val="Calibri"/>
        <family val="2"/>
        <scheme val="minor"/>
      </rPr>
      <t xml:space="preserve">Unterschied im Vergleich zum Vorjahr (DKLK 2021) mit dem Hinweis auf eine Verschlechterung der wahrgenommenen Personalsituation:  </t>
    </r>
    <r>
      <rPr>
        <i/>
        <sz val="11"/>
        <color theme="1"/>
        <rFont val="Calibri"/>
        <family val="2"/>
        <scheme val="minor"/>
      </rPr>
      <t>Mann-Whitney-U</t>
    </r>
    <r>
      <rPr>
        <sz val="11"/>
        <color theme="1"/>
        <rFont val="Calibri"/>
        <family val="2"/>
        <scheme val="minor"/>
      </rPr>
      <t xml:space="preserve"> Test: </t>
    </r>
    <r>
      <rPr>
        <i/>
        <sz val="11"/>
        <color theme="1"/>
        <rFont val="Calibri"/>
        <family val="2"/>
        <scheme val="minor"/>
      </rPr>
      <t>U</t>
    </r>
    <r>
      <rPr>
        <sz val="11"/>
        <color theme="1"/>
        <rFont val="Calibri"/>
        <family val="2"/>
        <scheme val="minor"/>
      </rPr>
      <t xml:space="preserve"> = 6703366, p &lt; 0,001, η2 = 0,039 (kleiner bis mittlerer Effekt); Median = 3 (10-20%) in 2021 und Median = 4 (20-40%) in 2022. Unterschied sichtbar z. B. bei Angabe "Nie" (2021: 12% der Befragten, 2022: 7% der Befragten) und "über 60% der Zeit" (2021: 7% der Befragten, 2022: 16% der Befragten), damit haben in der DKLK-Studie 2022 mehr als doppelt so viel Prozent der Leitungskräfte als in der DKLK-Studie 2021 angegeben, in über 60% der Zeit in aufsichtspflichtrelevanter Personalunterdeckung zu arbeiten. Aus Gesprächen mit Kita-Leitungen geht hervor, dass sie alles daran setzen, die Aufsichtspflicht zu wahren, dafür fehlen jedoch personelle Ressourcen für mittelbare Pädagogik wie Konzeptions- und Qualitätsentwicklung, Beobachtung und Dokumentation, Bildungs- und Erziehungspartnerschaft mit Eltern und Familien oder Vernetzungen im Sozialraum.</t>
    </r>
  </si>
  <si>
    <r>
      <t>·</t>
    </r>
    <r>
      <rPr>
        <sz val="7"/>
        <color theme="1"/>
        <rFont val="Times New Roman"/>
        <family val="1"/>
      </rPr>
      <t> </t>
    </r>
    <r>
      <rPr>
        <sz val="11"/>
        <color theme="1"/>
        <rFont val="Calibri"/>
        <family val="2"/>
        <scheme val="minor"/>
      </rPr>
      <t>57% der Kita-Leitungen und damit über die Hälfte der Befragten gaben an, in mehr als 20% der Zeit in aufsichtspflichtrelevanter Personalunterdeckung zu arbeiten.</t>
    </r>
  </si>
  <si>
    <t>Besser als 1:3</t>
  </si>
  <si>
    <t>Schlechter als 1:20</t>
  </si>
  <si>
    <r>
      <t>·</t>
    </r>
    <r>
      <rPr>
        <sz val="11"/>
        <color theme="1"/>
        <rFont val="Calibri"/>
        <family val="2"/>
        <scheme val="minor"/>
      </rPr>
      <t>         Vergleich mit Bertelsmann bei Kindern unter 3 Jahren:</t>
    </r>
  </si>
  <si>
    <r>
      <t>·</t>
    </r>
    <r>
      <rPr>
        <sz val="11"/>
        <color theme="1"/>
        <rFont val="Calibri"/>
        <family val="2"/>
        <scheme val="minor"/>
      </rPr>
      <t>         Vergleich mit Bertelsmann bei Kindern von 3 Jahren bis Schuleintritt:</t>
    </r>
  </si>
  <si>
    <t>o   Fachkraft-Kind-Relation: bundesweit 1:6,8 (2020)</t>
  </si>
  <si>
    <r>
      <t>o</t>
    </r>
    <r>
      <rPr>
        <sz val="11"/>
        <color theme="1"/>
        <rFont val="Calibri"/>
        <family val="2"/>
        <scheme val="minor"/>
      </rPr>
      <t>   Personalschlüssel: bundesweit 1:4,1 (2020)</t>
    </r>
  </si>
  <si>
    <t>o   Fachkraft-Kind-Relation: bundesweit 1:14,5 (2020)</t>
  </si>
  <si>
    <r>
      <t>o</t>
    </r>
    <r>
      <rPr>
        <sz val="11"/>
        <color theme="1"/>
        <rFont val="Calibri"/>
        <family val="2"/>
        <scheme val="minor"/>
      </rPr>
      <t>   Personalschlüssel: bundesweit 1:8,7 (2020)</t>
    </r>
  </si>
  <si>
    <r>
      <t>[1]</t>
    </r>
    <r>
      <rPr>
        <sz val="11"/>
        <color theme="1"/>
        <rFont val="Calibri"/>
        <family val="2"/>
        <scheme val="minor"/>
      </rPr>
      <t xml:space="preserve"> Bei einer angenommenen unmittelbaren pädagogischen Arbeitszeit von 60%, vgl. https://www.laendermonitor.de/de/vergleich-bundeslaender-daten/personal-und-einrichtungen/personalschluessel/szenarien-zur-fachkraft-kind-relation-1?tx_itaohyperion_pluginview%5Baction%5D=chart&amp;tx_itaohyperion_pluginview%5Bcontroller%5D=PluginView&amp;cHash=ab08ae10a788cada2d3d053d31fa6708. Zugriff am 08.02.2022.</t>
    </r>
  </si>
  <si>
    <t>trifft zu</t>
  </si>
  <si>
    <t>trifft nicht zu</t>
  </si>
  <si>
    <t>Bis zu 10% des Personals</t>
  </si>
  <si>
    <t>10% - 20% des Personals</t>
  </si>
  <si>
    <t>20% - 30% des Personals</t>
  </si>
  <si>
    <t>30% - 40% des Personals</t>
  </si>
  <si>
    <t>Mehr als 50% des Personals</t>
  </si>
  <si>
    <t>Mit Blick auf Ihre Tätigkeit als Kita-Leitung, bitte bewerten Sie folgende Aussagen: Ich fühle mich durch meine Leitungsaufgabe physisch belastet?</t>
  </si>
  <si>
    <t>Mit Blick auf Ihre Tätigkeit als Kita-Leitung, bitte bewerten Sie folgende Aussagen: Ich fühle mich durch meine Leitungsaufgabe psychisch belastet?</t>
  </si>
  <si>
    <t>Mit Blick auf Ihre Tätigkeit als Kita-Leitung, bitte bewerten Sie folgende Aussagen: In meiner Funktion als Kita-Leitung sehe ich mich in der Lage, gesundheitliche Risiken für mich in meinem Arbeitsalltag zu erkennen.</t>
  </si>
  <si>
    <t>Mit Blick auf Ihre Tätigkeit als Kita-Leitung, bitte bewerten Sie folgende Aussagen: In meiner Funktion als Kita-Leitung sehe ich mich in der Lage, gesundheitliche Risiken für meine Teammitglieder zu erkennen.</t>
  </si>
  <si>
    <t>Mit Blick auf Ihre Tätigkeit als Kita-Leitung, bitte bewerten Sie folgende Aussagen: In meiner Funktion als Kita-Leitung sehe ich mich in der Lage, gesundheitlichen Risiken in meinem Arbeitsalltag aktiv zu begegnen (Selbstfürsorge).</t>
  </si>
  <si>
    <t>Mit Blick auf Ihre Tätigkeit als Kita-Leitung, bitte bewerten Sie folgende Aussagen: In meiner Funktion als Kita-Leitung sehe ich mich in der Lage, gesundheitlichen Risiken für mein Team aktiv zu begegnen (Fürsorge für mein Team).</t>
  </si>
  <si>
    <r>
      <t>In meiner Funktion als Kita-Leitung sehe ich mich in der Lage, gesundheitlichen Risiken für mein Team aktiv zu begegnen (</t>
    </r>
    <r>
      <rPr>
        <b/>
        <sz val="10"/>
        <rFont val="Arial"/>
        <family val="2"/>
      </rPr>
      <t>Fürsorge für mein Team</t>
    </r>
    <r>
      <rPr>
        <sz val="10"/>
        <rFont val="Arial"/>
        <family val="2"/>
      </rPr>
      <t>).</t>
    </r>
  </si>
  <si>
    <r>
      <t>In meiner Funktion als Kita-Leitung sehe ich mich in der Lage, gesundheitlichen Risiken in meinem Arbeitsalltag aktiv zu begegnen (</t>
    </r>
    <r>
      <rPr>
        <b/>
        <sz val="10"/>
        <rFont val="Arial"/>
        <family val="2"/>
      </rPr>
      <t>Selbstfürsorge</t>
    </r>
    <r>
      <rPr>
        <sz val="10"/>
        <rFont val="Arial"/>
        <family val="2"/>
      </rPr>
      <t>).</t>
    </r>
  </si>
  <si>
    <r>
      <t xml:space="preserve">In meiner Funktion als Kita-Leitung sehe ich mich in der Lage, gesundheitliche Risiken für meine </t>
    </r>
    <r>
      <rPr>
        <b/>
        <sz val="10"/>
        <rFont val="Arial"/>
        <family val="2"/>
      </rPr>
      <t>Teammitglieder</t>
    </r>
    <r>
      <rPr>
        <sz val="10"/>
        <rFont val="Arial"/>
        <family val="2"/>
      </rPr>
      <t xml:space="preserve"> zu erkennen.</t>
    </r>
  </si>
  <si>
    <r>
      <t xml:space="preserve">In meiner Funktion als Kita-Leitung sehe ich mich in der Lage, gesundheitliche Risiken </t>
    </r>
    <r>
      <rPr>
        <b/>
        <sz val="10"/>
        <rFont val="Arial"/>
        <family val="2"/>
      </rPr>
      <t>für mich in meinem Arbeitsalltag</t>
    </r>
    <r>
      <rPr>
        <sz val="10"/>
        <rFont val="Arial"/>
        <family val="2"/>
      </rPr>
      <t xml:space="preserve"> zu erkennen.</t>
    </r>
  </si>
  <si>
    <r>
      <t xml:space="preserve">Ich fühle mich durch meine Leitungsaufgabe </t>
    </r>
    <r>
      <rPr>
        <b/>
        <sz val="10"/>
        <rFont val="Arial"/>
        <family val="2"/>
      </rPr>
      <t>psychisch</t>
    </r>
    <r>
      <rPr>
        <sz val="10"/>
        <rFont val="Arial"/>
        <family val="2"/>
      </rPr>
      <t xml:space="preserve"> belastet?</t>
    </r>
  </si>
  <si>
    <r>
      <t xml:space="preserve">Ich fühle mich durch meine Leitungsaufgabe </t>
    </r>
    <r>
      <rPr>
        <b/>
        <sz val="10"/>
        <rFont val="Arial"/>
        <family val="2"/>
      </rPr>
      <t>physisch</t>
    </r>
    <r>
      <rPr>
        <sz val="10"/>
        <rFont val="Arial"/>
        <family val="2"/>
      </rPr>
      <t xml:space="preserve"> belastet?</t>
    </r>
  </si>
  <si>
    <t>Bitte bewerten Sie auf einer Skala von 1 – 6, welche Faktoren Sie für wie gesundheitsgefährdend bzw. gesundheitsfördernd für das pädagogische Fachpersonal in Ihrer Kita halten. Personalsituation</t>
  </si>
  <si>
    <t>Absolut gesundheitsgefährdend</t>
  </si>
  <si>
    <t>Gesundheitsgefährdend</t>
  </si>
  <si>
    <t>Eher gesundheitsgefährdend</t>
  </si>
  <si>
    <t>Eher gesundheitsfördernd</t>
  </si>
  <si>
    <t>Gesundheitsfördernd</t>
  </si>
  <si>
    <t>Absolut gesundheitsfördernd</t>
  </si>
  <si>
    <t>Bitte bewerten Sie auf einer Skala von 1 – 6, welche Faktoren Sie für wie gesundheitsgefährdend bzw. gesundheitsfördernd für das pädagogische Fachpersonal ain Ihrer Kita halten. Arbeitsdichte (Verhältnis von verfügbarer Zeit und zu bewältigenden Aufgaben)</t>
  </si>
  <si>
    <t>Bitte bewerten Sie auf einer Skala von 1 – 6, welche Faktoren Sie für wie gesundheitsgefährdend bzw. gesundheitsfördernd für das pädagogische Fachpersonal in Ihrer Kita halten. Ausmaß an erfahrener Anerkennung</t>
  </si>
  <si>
    <t>Bitte bewerten Sie auf einer Skala von 1 – 6, welche Faktoren Sie für wie gesundheitsgefährdend bzw. gesundheitsfördernd für das pädagogische Fachpersonal in Ihrer Kita halten. Körperliche Beanspruchung</t>
  </si>
  <si>
    <t>Bitte bewerten Sie auf einer Skala von 1 – 6, welche Faktoren Sie für wie gesundheitsgefährdend bzw. gesundheitsfördernd für das pädagogische Fachpersonal in Ihrer Kita halten. Geräuschpegel</t>
  </si>
  <si>
    <t>Bitte bewerten Sie auf einer Skala von 1 – 6, welche Faktoren Sie für wie gesundheitsgefährdend bzw. gesundheitsfördernd für das pädagogische Fachpersonal in Ihrer Kita halten. Zusammenarbeit im Team</t>
  </si>
  <si>
    <t>Bitte bewerten Sie auf einer Skala von 1 – 6, welche Faktoren Sie für wie gesundheitsgefährdend bzw. gesundheitsfördernd für das pädagogische Fachpersonal in Ihrer Kita halten. Zusammenarbeit mit Eltern</t>
  </si>
  <si>
    <t>Bitte bewerten Sie auf einer Skala von 1 – 6, welche Faktoren Sie für wie gesundheitsgefährdend bzw. gesundheitsfördernd für das pädagogische Fachpersonal in Ihrer Kita halten. Zustand der Räumlichkeiten</t>
  </si>
  <si>
    <t>Bitte bewerten Sie auf einer Skala von 1 – 6, welche Faktoren Sie für wie gesundheitsgefährdend bzw. gesundheitsfördernd für das pädagogische Fachpersonal in Ihrer Kita halten. U3-Betreuung</t>
  </si>
  <si>
    <t>Bitte bewerten Sie auf einer Skala von 1 – 6, welche Faktoren Sie für wie gesundheitsgefährdend bzw. gesundheitsfördernd für das pädagogische Fachpersonal in Ihrer Kita halten. Demografischer Wandel im Team</t>
  </si>
  <si>
    <t>Bitte bewerten Sie auf einer Skala von 1 – 6, welche Faktoren Sie für wie gesundheitsgefährdend bzw. gesundheitsfördernd für das pädagogische Fachpersonal in Ihrer Kita halten. Digitalisierung</t>
  </si>
  <si>
    <t>Bitte bewerten Sie auf einer Skala von 1 – 6, welche Faktoren Sie für wie gesundheitsgefährdend bzw. gesundheitsfördernd für das pädagogische Fachpersonal in Ihrer Kita halten. Inklusion</t>
  </si>
  <si>
    <t>Bitte bewerten Sie auf einer Skala von 1 – 6, welche Faktoren Sie für wie gesundheitsgefährdend bzw. gesundheitsfördernd für das pädagogische Fachpersonal in Ihrer Kita halten. Interkulturelle Anforderungen</t>
  </si>
  <si>
    <t>Bitte bewerten Sie auf einer Skala von 1 – 6, welche Faktoren Sie für wie gesundheitsgefährdend bzw. gesundheitsfördernd für das pädagogische Fachpersonal in Ihrer Kita halten. Multiprofessionelle Teams</t>
  </si>
  <si>
    <t>Bitte bewerten Sie auf einer Skala von 1 – 6, welche Faktoren Sie für wie gesundheitsgefährdend bzw. gesundheitsfördernd für das pädagogische Fachpersonal in Ihrer Kita halten. Dienstplangestaltung</t>
  </si>
  <si>
    <t>Bitte bewerten Sie auf einer Skala von 1 – 6, welche Faktoren Sie für wie gesundheitsgefährdend bzw. gesundheitsfördernd für das pädagogische Fachpersonal in Ihrer Kita halten. Öffnungszeiten (Flexibilisierung, lange Öffnungszeiten…)</t>
  </si>
  <si>
    <t>Bitte bewerten Sie auf einer Skala von 1 – 6, welche Faktoren Sie für wie gesundheitsgefährdend bzw. gesundheitsfördernd für das päd. Fachpersonal in Ihrer Kita halten. Schließzeiten (weniger Schließtage bis hin zur ganzjährigen Öffnung)</t>
  </si>
  <si>
    <t>Bitte bewerten Sie auf einer Skala von 1 – 6, welche Faktoren Sie für wie gesundheitsgefährdend bzw. gesundheitsfördernd für das pädagogische Fachpersonal ain Ihrer Kita halten. Verwaltungsaufwand</t>
  </si>
  <si>
    <t>Bitte bewerten Sie auf einer Skala von 1 – 6, welche Faktoren Sie für wie gesundheitsgefährdend bzw. gesundheitsfördernd für das pädagogische Fachpersonal ain Ihrer Kita halten. Kranke Kinder in der Kita</t>
  </si>
  <si>
    <t>Bitte bewerten Sie auf einer Skala von 1 – 6, welche Faktoren Sie für wie gesundheitsgefährdend bzw. gesundheitsfördernd für das pädagogische Fachpersonal ain Ihrer Kita halten. Betriebssport</t>
  </si>
  <si>
    <t>Bitte bewerten Sie auf einer Skala von 1 – 6, welche Faktoren Sie für wie gesundheitsgefährdend bzw. gesundheitsfördernd für das pädagogische Fachpersonal ain Ihrer Kita halten. Entspannungsraum/Pausenliegen</t>
  </si>
  <si>
    <t>Bitte bewerten Sie auf einer Skala von 1 – 6, welche Faktoren Sie für wie gesundheitsgefährdend bzw. gesundheitsfördernd für das pädagogische Fachpersonal ain Ihrer Kita halten. Respektvoller Umgang miteinander</t>
  </si>
  <si>
    <t>Arbeitsdichte (Verhältnis von verfügbarer Zeit und zu bewältigenden Aufgaben)</t>
  </si>
  <si>
    <t>Ausmaß an erfahrener Anerkennung</t>
  </si>
  <si>
    <t>Körperliche Beanspruchung</t>
  </si>
  <si>
    <t>Geräuschpegel</t>
  </si>
  <si>
    <t>Zusammenarbeit mit Eltern</t>
  </si>
  <si>
    <t>Zustand der Räumlichkeiten</t>
  </si>
  <si>
    <t>U3-Betreuung</t>
  </si>
  <si>
    <t>Demografischer Wandel im Team</t>
  </si>
  <si>
    <t>Interkulturelle Anforderungen</t>
  </si>
  <si>
    <t>Dienstplangestaltung</t>
  </si>
  <si>
    <t>Öffnungszeiten (Flexibilisierung, lange Öffnungszeiten…)</t>
  </si>
  <si>
    <t>Schließzeiten (weniger Schließtage bis hin zur ganzjährigen Öffnung)</t>
  </si>
  <si>
    <t>Verwaltungsaufwand</t>
  </si>
  <si>
    <t>Kranke Kinder in der Kita</t>
  </si>
  <si>
    <t>Betriebssport</t>
  </si>
  <si>
    <t>Entspannungsraum/Pausenliegen</t>
  </si>
  <si>
    <t>Respektvoller Umgang miteinander</t>
  </si>
  <si>
    <t>gesundheitsfördernd</t>
  </si>
  <si>
    <t>gesundheitsgefährdend</t>
  </si>
  <si>
    <t>Binomialtest</t>
  </si>
  <si>
    <t>&lt;0,001</t>
  </si>
  <si>
    <t>Cohen's g</t>
  </si>
  <si>
    <t>q0025_0001</t>
  </si>
  <si>
    <t>q0025_0002</t>
  </si>
  <si>
    <t>q0025_0003</t>
  </si>
  <si>
    <t>q0025_0004</t>
  </si>
  <si>
    <t>q0025_0005</t>
  </si>
  <si>
    <t>q0025_0006</t>
  </si>
  <si>
    <t>q0025_0007</t>
  </si>
  <si>
    <t>q0025_0008</t>
  </si>
  <si>
    <t>q0025_0009</t>
  </si>
  <si>
    <t>q0025_0010</t>
  </si>
  <si>
    <t>q0025_0011</t>
  </si>
  <si>
    <t>q0025_0012</t>
  </si>
  <si>
    <t>q0025_0013</t>
  </si>
  <si>
    <t>q0025_0014</t>
  </si>
  <si>
    <t>q0025_0015</t>
  </si>
  <si>
    <t>q0025_0016</t>
  </si>
  <si>
    <t>q0025_0017</t>
  </si>
  <si>
    <t>q0025_0018</t>
  </si>
  <si>
    <t>q0025_0019</t>
  </si>
  <si>
    <t>q0025_0020</t>
  </si>
  <si>
    <t>q0025_0021</t>
  </si>
  <si>
    <t>q0025_0022</t>
  </si>
  <si>
    <t>Binomialtest (signifikant verschieden zu Zufall) als Grundlage zur Bildung von drei Kategorien: gesundheitsfördernd (Cohen's g&gt;0,15), neutral, gesundheitsgefährdend (Cohen's g&lt;-0,15)</t>
  </si>
  <si>
    <r>
      <t>$Arbeitengegangenweil</t>
    </r>
    <r>
      <rPr>
        <vertAlign val="superscript"/>
        <sz val="9"/>
        <rFont val="Arial"/>
        <family val="2"/>
      </rPr>
      <t>a</t>
    </r>
  </si>
  <si>
    <r>
      <t>$Maßnahmen_Gesundheit</t>
    </r>
    <r>
      <rPr>
        <vertAlign val="superscript"/>
        <sz val="9"/>
        <rFont val="Arial"/>
        <family val="2"/>
      </rPr>
      <t>a</t>
    </r>
  </si>
  <si>
    <t>Gibt es in Ihrer bzw. für Ihre Einrichtung ein Konzept zum Thema Gesundheit/Gesundheitsprävention für das pädagogische Fachpersonal?   </t>
  </si>
  <si>
    <t>Ja</t>
  </si>
  <si>
    <t>Nein</t>
  </si>
  <si>
    <t>Sehr nützlich</t>
  </si>
  <si>
    <t>Nützlich</t>
  </si>
  <si>
    <t>Eher nützlich</t>
  </si>
  <si>
    <t>Eher nicht nützlich</t>
  </si>
  <si>
    <t>Nicht nützlich</t>
  </si>
  <si>
    <t>Überhaupt nicht nützlich</t>
  </si>
  <si>
    <t>Bitte bewerten Sie auf einer Skala von 1 – 6, wie nützlich Sie folgende Angebote für Gesundheitsschutz/Gesundheitsprävention für Sie und Ihr Team erachten: Internes Gesundheits-/Stressmanagement</t>
  </si>
  <si>
    <t>Bitte bewerten Sie auf einer Skala von 1 – 6, wie nützlich Sie folgende Angebote für Gesundheitsschutz/Gesundheitsprävention für Sie und Ihr Team erachten: Gesundheitsfördernde Teamentwicklungsmaßnahmen</t>
  </si>
  <si>
    <t>Bitte bewerten Sie auf einer Skala von 1 – 6, wie nützlich Sie folgende Angebote für Gesundheitsschutz/Gesundheitsprävention für Sie und Ihr Team erachten: Einzelcoaching, Einzelsupervision (für Kita-Leitungen)</t>
  </si>
  <si>
    <t>Bitte bewerten Sie auf einer Skala von 1 – 6, wie nützlich Sie folgende Angebote für Gesundheitsschutz/Gesundheitsprävention für Sie und Ihr Team erachten: Einzelcoaching, Einzelsupervision (für Mitarbeitende)</t>
  </si>
  <si>
    <t>Bitte bewerten Sie auf einer Skala von 1 – 6, wie nützlich Sie folgende Angebote für Gesundheitsschutz/Gesundheitsprävention für Sie und Ihr Team erachten: Teamcoaching, Teamsupervision</t>
  </si>
  <si>
    <t>Bitte bewerten Sie auf einer Skala von 1 – 6, wie nützlich Sie folgende Angebote für Gesundheitsschutz/Gesundheitsprävention für Sie und Ihr Team erachten: Gesundheitszirkel</t>
  </si>
  <si>
    <t>Bitte bewerten Sie auf einer Skala von 1 – 6, wie nützlich Sie folgende Angebote für Gesundheitsschutz/Gesundheitsprävention für Sie und Ihr Team erachten: Angebote zur Gewaltprävention</t>
  </si>
  <si>
    <t>Bitte bewerten Sie auf einer Skala von 1 – 6, wie nützlich Sie folgende Angebote für Gesundheitsschutz/Gesundheitsprävention für Sie und Ihr Team erachten: Mitwirkung bei der Gestaltung der Kita-Einrichtung</t>
  </si>
  <si>
    <t>Bitte bewerten Sie auf einer Skala von 1 – 6, wie nützlich Sie folgende Angebote für Gesundheitsschutz/Gesundheitsprävention für Sie und Ihr Team erachten: Lärmschutz am Arbeitsplatz</t>
  </si>
  <si>
    <t>Bitte bewerten Sie auf einer Skala von 1 – 6, wie nützlich Sie folgende Angebote für Gesundheitsschutz/Gesundheitsprävention für Sie und Ihr Team erachten: Erzieher:innenstühle</t>
  </si>
  <si>
    <t>Bitte bewerten Sie auf einer Skala von 1 – 6, wie nützlich Sie folgende Angebote für Gesundheitsschutz/Gesundheitsprävention für Sie und Ihr Team erachten: Ergonomisch eingerichtete Bildschirmarbeitsplätze</t>
  </si>
  <si>
    <t>Bitte bewerten Sie auf einer Skala von 1 – 6, wie nützlich Sie folgende Angebote für Gesundheitsschutz/Gesundheitsprävention für Sie und Ihr Team erachten: Förderung der Brille für die Arbeit am Bildschirm</t>
  </si>
  <si>
    <t>Bitte bewerten Sie auf einer Skala von 1 – 6, wie nützlich Sie folgende Angebote für Gesundheitsschutz/Gesundheitsprävention für Sie und Ihr Team erachten: Dienstfahrrad</t>
  </si>
  <si>
    <t>q0028_0001</t>
  </si>
  <si>
    <t>q0028_0002</t>
  </si>
  <si>
    <t>q0028_0003</t>
  </si>
  <si>
    <t>q0028_0004</t>
  </si>
  <si>
    <t>q0028_0005</t>
  </si>
  <si>
    <t>q0028_0006</t>
  </si>
  <si>
    <t>q0028_0007</t>
  </si>
  <si>
    <t>q0028_0008</t>
  </si>
  <si>
    <t>q0028_0009</t>
  </si>
  <si>
    <t>q0028_0010</t>
  </si>
  <si>
    <t>q0028_0011</t>
  </si>
  <si>
    <t>q0028_0012</t>
  </si>
  <si>
    <t>q0028_0013</t>
  </si>
  <si>
    <t>q0028_0014</t>
  </si>
  <si>
    <t>q0028_0015</t>
  </si>
  <si>
    <t>Gesundheitsfördernde Fort- und Weiterbildungen</t>
  </si>
  <si>
    <t>nützlich</t>
  </si>
  <si>
    <t>nicht nützlich</t>
  </si>
  <si>
    <t>Zugang</t>
  </si>
  <si>
    <t>Diskrepanz (nützlich-Zugang)</t>
  </si>
  <si>
    <t xml:space="preserve">Interpretation: Je höher der Wert (Prozente der Befragten), desto stärker die Diskrepanz zwischen dem Anteil der Befragten, die das Angebot als nützlich erachten, und dem Anteil der Befragten, die angaben, dass sie Zugang zu dem Angebot haben. </t>
  </si>
  <si>
    <t>10 - 20 Tage</t>
  </si>
  <si>
    <t>21 - 30 Tage</t>
  </si>
  <si>
    <t>31 Tage und mehr</t>
  </si>
  <si>
    <t>100-nie</t>
  </si>
  <si>
    <t>7 Tage und mehr</t>
  </si>
  <si>
    <t>besser als empfohlen</t>
  </si>
  <si>
    <t>schlechter als empfohlen</t>
  </si>
  <si>
    <t>empfohlen 1:3</t>
  </si>
  <si>
    <t>empfohlen 1:7,5</t>
  </si>
  <si>
    <t>Bei mindestens 57% der Befragten ist die angegebene tatsächliche Fachkraft-Kind-Relation für Kinder unter 3 Jahren schlechter als wissenschaftlich empfohlen (1:3).</t>
  </si>
  <si>
    <t>wertgeschätzt</t>
  </si>
  <si>
    <t>Analyseideen</t>
  </si>
  <si>
    <t xml:space="preserve">Gehalt angemessen (ordinal) nach gern ausüben (ordinal, Spearman), Alter (ordinal, Spearman). </t>
  </si>
  <si>
    <t>Konzept (binomial) nach Trägerart (nominal, umkodieren binomial öffentlich/nicht öffentlich, Kontingenzkoeffizient), Kitagröße (ordinal, MannWhitney)</t>
  </si>
  <si>
    <t>Personalmangel (ordinal) nach Trägerart (nominal, umkodieren binomial öffentlich/nicht öffentlich, MannWhitney)</t>
  </si>
  <si>
    <t>Träger stellt ungeeignetes Personal ein (binomial) nach Trägerart (nominal, umkodieren binomial öffentlich/nicht öffentlich, Kontingenzkoeffizient).</t>
  </si>
  <si>
    <t>FKR (ordinal) nach Trägerart (nominal, umkodieren binomial öffentlich/nicht öffentlich, MannWhitney)</t>
  </si>
  <si>
    <t>Arbeitsbelastung (ordinal) mit Gesundheitskonzept (binomial, MannWhitney)</t>
  </si>
  <si>
    <t>psychische Belastung (ordinal) nach Alter (ordinal, Spearman) und Kitagröße (ordinal, Spearman).</t>
  </si>
  <si>
    <t>Personalsituation (ordinal) nach Trägerart (nominal, umkodieren binomial öffentlich/nicht öffentlich, MannWhitney).</t>
  </si>
  <si>
    <t>x</t>
  </si>
  <si>
    <t>Vergleich Vorjahre</t>
  </si>
  <si>
    <t>1=bis 50 Kinder, 2=51 Kinder und mehr</t>
  </si>
  <si>
    <t>1=Öffentlich, 2=nicht öffentlich</t>
  </si>
  <si>
    <t>Erzieher_Rest (1=Erzieher, 2=Rest), Studium_Rest (1=Studium, 2=Rest)</t>
  </si>
  <si>
    <t>Verhältnisvariable vertragliche und tatsächliche Arbeitszeit bilden (vertraglich-tatsächlich); 0=Passung, negativer Wert=mehr tatsächlich als vertraglich, positiver Wert=mehr vertraglich als tatsächlich. Variable (ordinal) auf Unterschiede bzgl. Trägerschaft (nominal; umkodieren in binomial öffentlich/nicht öffentlich; MannWhitney/Chi-Quadrat), Alter (ordinal, Spearman; umkodieren U40/Ü40, MannWhitney), Kitagröße (ordinal, Spearman; binomial U50/Ü50, MannWhitney), Berufsabschluss (nominal, umkodieren in binomial Erzieher:innen/Nicht-Erzieher:innen, Studium/Nicht-Studium; MannWhitney), Geschlecht (nominal, umkodieren binomial weiblich/nicht weiblich, MannWhitney).
alternativ: -4=1, -3=2, -2=3, -1=4, 0=5, 1=6, 2=7, 3=8, 4=9</t>
  </si>
  <si>
    <t>wie q0008 für Vergleich mit q0008. 
Leitungszeit_vertraglich_minus_tatsächlich (Range -4 bis +4)</t>
  </si>
  <si>
    <t>q0008 wie q0009</t>
  </si>
  <si>
    <t>Leitungszeit_vertraglich_minus_tatsächlich</t>
  </si>
  <si>
    <t>-4,00</t>
  </si>
  <si>
    <t>-3,00</t>
  </si>
  <si>
    <t>-2,00</t>
  </si>
  <si>
    <t>-1,00</t>
  </si>
  <si>
    <t>,00</t>
  </si>
  <si>
    <t>1,00</t>
  </si>
  <si>
    <t>2,00</t>
  </si>
  <si>
    <t>3,00</t>
  </si>
  <si>
    <t>Passung</t>
  </si>
  <si>
    <t>vertraglich &lt; tatsächlich</t>
  </si>
  <si>
    <t>vertraglich &gt; tatsächlich</t>
  </si>
  <si>
    <r>
      <t xml:space="preserve">Wertschätzung Träger (ordinal) nach Trägerart (nominal, umkodieren binomial öffentlich/nicht öffentlich, MannWhitney), Kitagröße (ordinal, Spearman); Wertschätzug Kommunalpolitik (ordinal) nach Gemeindegröße (ordinal, Spearman) noch deskriptiv nach Gemeindegröße teilen (z. B. unter 50.000 und über 50.000) 
</t>
    </r>
    <r>
      <rPr>
        <sz val="11"/>
        <color rgb="FFFF0000"/>
        <rFont val="Calibri"/>
        <family val="2"/>
        <scheme val="minor"/>
      </rPr>
      <t xml:space="preserve">für Bundesländerauswertung: Wertschätzung Landespolitik (ordinal) nach Bundesland (nominal, umkodieren in binomial NRW/Rest, BY/Rest, BW/Rest).
</t>
    </r>
    <r>
      <rPr>
        <sz val="11"/>
        <rFont val="Calibri"/>
        <family val="2"/>
        <scheme val="minor"/>
      </rPr>
      <t xml:space="preserve">
Wertschätzung Träger (ordinal) mit Unterstützung Träger (ordinal, Spearman)</t>
    </r>
  </si>
  <si>
    <t>Gehalt angemessen (ordinal) nach Trägerart (nominal, umkodieren binomial öffentlich/nicht-öffentlich, MannWhitney), Alter (ordinal, Spearman)</t>
  </si>
  <si>
    <t>FoBi (ordinal) nach Trägerart (nominal, umkodieren binomial öffentlich/nicht-öffentlich, MannWhitney), vertragliche Leitungszeit (ordinal, Spearman).</t>
  </si>
  <si>
    <t xml:space="preserve">Träger: kein Unterschied zwischen öffentlichen/nicht öffentlichen Trägern, Mann-Whitney-U Test: U = 1803723, p = 0,003, η2 = 0,002 (kein Effekt). Der aufsichtspflichtrelevante Personalmangel ist demach eine trägerübergreifende Herausforderung, die angegangen werden muss. </t>
  </si>
  <si>
    <t>Zugang (binomial) nach Trägerart (nominal, umkodieren binomial öffentlich/nicht öffentlich, Kontingenzkoeffizient)</t>
  </si>
  <si>
    <t>Tage krank gearbeitet (ordinal) nach Alter (ordinal, Spearman), Kitagröße (ordinal, Spearman)</t>
  </si>
  <si>
    <t xml:space="preserve">Personal in päd. Arbeit mit Kindern gefehlt hätte (binomial) nach FKR (ordinal, MannWhitney); ich keine Vertretung hatte (binomial) nach Trägerart (nominal, umkodieren in binomial öffentlich/nicht öffentlich, Kontingenzkoeffizient). </t>
  </si>
  <si>
    <t>Grundgesamt 2021</t>
  </si>
  <si>
    <t>Grundgesamtheit 2020</t>
  </si>
  <si>
    <t>n</t>
  </si>
  <si>
    <t>Rahmen-/Arbeitsbedingungen</t>
  </si>
  <si>
    <t>weniger Bürokratie bzw. Verwaltung</t>
  </si>
  <si>
    <t>Inklusion/Integration/Interkulturalität</t>
  </si>
  <si>
    <t>Personalschlüssel/Gruppengröße</t>
  </si>
  <si>
    <t>Gehälter/Zuschüsse</t>
  </si>
  <si>
    <t>öffentliche/gesellschaftliche &amp; politische Wertschätzung/Anerkennung</t>
  </si>
  <si>
    <t>Freistellung (stellvertrende) Leitung</t>
  </si>
  <si>
    <t>qualifiziertes Personal/Ausbildung</t>
  </si>
  <si>
    <t>Ausstattung/Material/Räumlichkeiten</t>
  </si>
  <si>
    <t>Teamerhaltung/-bindung/-building/-führung</t>
  </si>
  <si>
    <t>Gesundheitsschutz/-förderung für Mitarbeitende</t>
  </si>
  <si>
    <t>Fort- &amp; Weiterbildung/Kompetenzförderung/Supervision/Schulungen</t>
  </si>
  <si>
    <t>Zeiten (Verfügungszeiten/Vor-&amp; Nachbereitung/Arbeitszeiten/Urlaub)</t>
  </si>
  <si>
    <t>Erweiterung des Teams durch andere Berufsgruppen/Vertretungen</t>
  </si>
  <si>
    <t>pädagogische Arbeit/Qualität/Konzepte fokussieren</t>
  </si>
  <si>
    <t>Eltern (Zusammenarbeit/Aufklärung/Aufgabe)</t>
  </si>
  <si>
    <t>Stressreduktion/Resilienz Mitarbeitende</t>
  </si>
  <si>
    <t>Corona (Aufwand/Regelung/Schutz)</t>
  </si>
  <si>
    <t>Kinderschutz</t>
  </si>
  <si>
    <t>Zusammenarbeit mit dem Träger</t>
  </si>
  <si>
    <t>Sonstige</t>
  </si>
  <si>
    <t>NRW</t>
  </si>
  <si>
    <t>meisten TN über 50 Jahre; ältere Kita-Leiter:innen stärker vertreten als jüngere. 
Die Verteilung ist vergleichbar zur Altersverteilung in den Bundesdaten und der Grundgesamtheit (SGB VIII Statistik 2021).</t>
  </si>
  <si>
    <t>weibliches Geschlecht am stärksten vertreten; vergleichbar zu den Bundesdaten und der Grundgesamtheit (Fachkräftebarometer 2021).</t>
  </si>
  <si>
    <t>vergleichbar zu den Bundesdaten.</t>
  </si>
  <si>
    <t>NRW am dritthäufigsten vertreten (17,2%), nahezu identisch zu Anzahl an Leitungen in NRW (17,5%)
BW (deutlich) überrepräsentiert verglichen zur Grundgesamtheit; alle anderen Bundesländer sind gemessen am Anteil der Leitungen an der Gesamtanzahl der bundesweiten Leitungen repräsentativ vetreten (vgl. Fachkräftebarometer 2021).</t>
  </si>
  <si>
    <t>vergleichbar zu den Bundesdaten und repräsentativ zur Grundgesamtheit (vgl. Ländermonitor 2020) und vergleichbar zu DKLK 2021.</t>
  </si>
  <si>
    <t>in NRW mehr Befragte aus größeren Gemeinden (NRW: 82% Befragte aus Gemeinden mit über 50.000 Einwohnenden, Bund: 58% Befragte aus Gemeinden mit über 50.000 Einwohnenden), Kontingenzkoeffizient = 0,185, p &lt; 0,001, φ = -0,188 (kleiner Effekt)</t>
  </si>
  <si>
    <r>
      <rPr>
        <i/>
        <sz val="10"/>
        <rFont val="Arial"/>
        <family val="2"/>
      </rPr>
      <t>n</t>
    </r>
    <r>
      <rPr>
        <sz val="10"/>
        <rFont val="Arial"/>
        <family val="2"/>
      </rPr>
      <t>=777</t>
    </r>
  </si>
  <si>
    <r>
      <t xml:space="preserve">Wilcoxon-Test: </t>
    </r>
    <r>
      <rPr>
        <i/>
        <sz val="10"/>
        <rFont val="Arial"/>
        <family val="2"/>
      </rPr>
      <t>Z</t>
    </r>
    <r>
      <rPr>
        <sz val="10"/>
        <rFont val="Arial"/>
        <family val="2"/>
      </rPr>
      <t xml:space="preserve"> = -12,680, </t>
    </r>
    <r>
      <rPr>
        <i/>
        <sz val="10"/>
        <rFont val="Arial"/>
        <family val="2"/>
      </rPr>
      <t>p</t>
    </r>
    <r>
      <rPr>
        <sz val="10"/>
        <rFont val="Arial"/>
        <family val="2"/>
      </rPr>
      <t xml:space="preserve"> &lt; 0,001, </t>
    </r>
    <r>
      <rPr>
        <i/>
        <sz val="10"/>
        <rFont val="Arial"/>
        <family val="2"/>
      </rPr>
      <t>η2</t>
    </r>
    <r>
      <rPr>
        <sz val="10"/>
        <rFont val="Arial"/>
        <family val="2"/>
      </rPr>
      <t xml:space="preserve"> = 0,103 (mittlerer bis großer Effekt)</t>
    </r>
  </si>
  <si>
    <t>Bund</t>
  </si>
  <si>
    <t>0,8 Prozentpunkte weniger als im Vorjahr, leicht positive Entwicklung (analog zum Ländermonitor, hier 1,3 Prozentpunkte (von 9,9% in 2018 auf 8,6% in 2020))</t>
  </si>
  <si>
    <t>Statistische Gegenüberstellung von Frage 8 (umkodiert analog zur Frage 9) und Frage 9: Wilcoxon-Test: Z = -12,680, p &lt; 0,001, η2 = 0,103 (mittlerer bis großer Effekt)</t>
  </si>
  <si>
    <t>signifikanter Unterschied zwischen vertraglichem Leitungsdeputat und tatsächlicher Leitungszeit der Leitungen. Mehr als 60%: vertraglich 53,4%, tatsächlich 74,6%.</t>
  </si>
  <si>
    <t xml:space="preserve">NRW signifikant (kleine Effekte) mehr vertragliche und tatsächliche Leitungszeit im Vergleich zu den restlichen Bundesländern: </t>
  </si>
  <si>
    <t xml:space="preserve">bei gut jeder zweiten befragten Kitaleitung (57,5%) passt das Verhältnis von vertraglicher und tatsächlicher Leitungszeit, bei 37,2% der Befragten liegt die angegebene tatsächliche Leitungszeit über der vertraglichen Leitungszeit. </t>
  </si>
  <si>
    <t xml:space="preserve">4,2% ohne vertragliche Leitungszeit (hiervon 38% mit mehr als 60% tatsächlicher Leitungszeit). Bundesweit 8,6% der Kitas ohne Zeit für Leitung (Ländermonitor, 2020)
</t>
  </si>
  <si>
    <t>Frage 7 (vertraglich): Mann-Whitney-U-Test: U = 1192522,500, p &lt; 0,001, η2 = 0,029 (kleiner Effekt).</t>
  </si>
  <si>
    <t>Frage 8 (tatsächlich): Mann-Whitney-U-Test: U = 1309194,000, p &lt; 0,001, η2 = 0,016 (kleiner Effekt).</t>
  </si>
  <si>
    <t>74% stimmen der Aussage zu</t>
  </si>
  <si>
    <t>vergleichbar zu Bundesdaten.</t>
  </si>
  <si>
    <t>siehe Bundesdaten</t>
  </si>
  <si>
    <t>untestützt</t>
  </si>
  <si>
    <t>vergleichbar zu Bundesdaten (Verhältnis von Kitas unter vs. über 50 Kindern ohne Unterschied, Kontingenzkoeffizient = 0,042, p = 0,003, φ = -0,042 (kein Effekt); Unterschiede lediglich im Bereich 51-74 Kinder (NRW: 37%, Bund: 23,5%) und &gt;100 Kinder (NRW: 8,3%, Bund: 20,9%).</t>
  </si>
  <si>
    <t>Meist Antworten aus Gemeinden zwischen 1.000 und 50.000 Einwohner:innen (68,1%), wobei über ein Drittel der Befragten in Einrichtungen von Gemeinden mit 10.000-50.000 Einwohner:innen (35,3%) tätig ist.</t>
  </si>
  <si>
    <t>Häufigkeiten von $Anerkennung16</t>
  </si>
  <si>
    <r>
      <t>$Anerkennung16</t>
    </r>
    <r>
      <rPr>
        <vertAlign val="superscript"/>
        <sz val="9"/>
        <color indexed="62"/>
        <rFont val="Arial"/>
      </rPr>
      <t>a</t>
    </r>
  </si>
  <si>
    <t>Bitte schätzen Sie ein: Wie viel Zeit haben Sie in den vergangenen 12 Monaten für Fort- und Weiterbildungen investiert, die in direktem Zusammenhang mit Ihrer Leitungstätigkeit stehen (z.B. Studium, Ausbildung, Seminare, Kongresse, Coachings, Online-Fortb</t>
  </si>
  <si>
    <t>Anteil Personalunterdeckung</t>
  </si>
  <si>
    <t>Anzahl Kitas (NRW)</t>
  </si>
  <si>
    <t>Häufigkeiten von $Arbeitsmarkt19</t>
  </si>
  <si>
    <r>
      <t>$Arbeitsmarkt19</t>
    </r>
    <r>
      <rPr>
        <vertAlign val="superscript"/>
        <sz val="9"/>
        <color indexed="62"/>
        <rFont val="Arial"/>
        <family val="2"/>
      </rPr>
      <t>a</t>
    </r>
  </si>
  <si>
    <t>Für U3-Kinder vergleichbar mit Bundesdaten (Mann-Whitney-U Test: U = 840353,500,  p = 0,581 (kein Effekt)).</t>
  </si>
  <si>
    <t>Für Ü3-Kinder kleiner Unterschied zu Bundesdaten (Mann-Whitney-U Test: U = 859157, p &lt; 0,001, η2 = 0,015 (kleiner Effekt), hierbei etwas bessere Fachkraft-Kind-Relation (Unterschied zeigt sich u. a. hierbei: NRW: Bei mindestens 64% der Befragten ist die angegebene tatsächliche Fachkraft-Kind-Relation für Kinder über 3 Jahren schlechter als wissenschaftlich empfohlen (1:7,5); Bund: Bei mindestens 74% der Befragten ist die angegebene tatsächliche Fachkraft-Kind-Relation für Kinder über 3 Jahren schlechter als wissenschaftlich empfohlen (1:7,5)).</t>
  </si>
  <si>
    <t>Personalausfall</t>
  </si>
  <si>
    <t>Bitte bewerten Sie auf einer Skala von 1 – 6, wie nützlich Sie folgende Angebote für Gesundheitsschutz/Gesundheitsprävention für Sie und Ihr Team erachten: Gesundheitsfördernde Fort- und Weiterbildungen (bspw. zu den Themen Resilienz, Konfliktumgang, Team</t>
  </si>
  <si>
    <t>siehe DKLK 2022 Bundesdaten: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</si>
</sst>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numFmt numFmtId="165" formatCode="###0.0"/>
    <numFmt numFmtId="166" formatCode="0.0"/>
    <numFmt numFmtId="167" formatCode="###0.0%"/>
    <numFmt numFmtId="168" formatCode="0.000"/>
    <numFmt numFmtId="169" formatCode="#\ ##0;;\ \-\ \ "/>
  </numFmts>
  <fonts count="33">
    <font>
      <sz val="11"/>
      <color theme="1"/>
      <name val="Calibri"/>
      <family val="2"/>
      <scheme val="minor"/>
    </font>
    <font>
      <sz val="10"/>
      <name val="Arial"/>
      <family val="2"/>
    </font>
    <font>
      <i/>
      <sz val="10"/>
      <name val="Arial"/>
      <family val="2"/>
    </font>
    <font>
      <b/>
      <sz val="10"/>
      <name val="Arial"/>
      <family val="2"/>
    </font>
    <font>
      <sz val="9"/>
      <name val="Arial"/>
      <family val="2"/>
    </font>
    <font>
      <sz val="9"/>
      <name val="Arial"/>
      <family val="2"/>
    </font>
    <font>
      <sz val="11"/>
      <name val="Calibri"/>
      <family val="2"/>
      <scheme val="minor"/>
    </font>
    <font>
      <sz val="9"/>
      <name val="Courier New"/>
      <family val="3"/>
    </font>
    <font>
      <b/>
      <sz val="11"/>
      <name val="Arial Bold"/>
    </font>
    <font>
      <sz val="11"/>
      <name val="Arial"/>
      <family val="2"/>
    </font>
    <font>
      <b/>
      <sz val="11"/>
      <name val="Calibri"/>
      <family val="2"/>
      <scheme val="minor"/>
    </font>
    <font>
      <b/>
      <sz val="11"/>
      <color theme="1"/>
      <name val="Calibri"/>
      <family val="2"/>
      <scheme val="minor"/>
    </font>
    <font>
      <sz val="11"/>
      <color theme="1"/>
      <name val="Symbol"/>
      <family val="1"/>
      <charset val="2"/>
    </font>
    <font>
      <sz val="7"/>
      <color theme="1"/>
      <name val="Times New Roman"/>
      <family val="1"/>
    </font>
    <font>
      <i/>
      <sz val="11"/>
      <color theme="1"/>
      <name val="Calibri"/>
      <family val="2"/>
      <scheme val="minor"/>
    </font>
    <font>
      <b/>
      <sz val="11"/>
      <color indexed="60"/>
      <name val="Arial Bold"/>
    </font>
    <font>
      <sz val="10"/>
      <name val="Arial"/>
    </font>
    <font>
      <sz val="9"/>
      <color indexed="62"/>
      <name val="Arial"/>
    </font>
    <font>
      <sz val="9"/>
      <color indexed="60"/>
      <name val="Arial"/>
    </font>
    <font>
      <sz val="7"/>
      <color theme="1"/>
      <name val="Arial"/>
      <family val="2"/>
    </font>
    <font>
      <sz val="9"/>
      <color indexed="62"/>
      <name val="Arial"/>
      <family val="2"/>
    </font>
    <font>
      <sz val="9"/>
      <color indexed="60"/>
      <name val="Arial"/>
      <family val="2"/>
    </font>
    <font>
      <vertAlign val="superscript"/>
      <sz val="9"/>
      <name val="Arial"/>
      <family val="2"/>
    </font>
    <font>
      <vertAlign val="superscript"/>
      <sz val="9"/>
      <color indexed="62"/>
      <name val="Arial"/>
      <family val="2"/>
    </font>
    <font>
      <vertAlign val="superscript"/>
      <sz val="11"/>
      <color theme="1"/>
      <name val="Calibri"/>
      <family val="2"/>
      <scheme val="minor"/>
    </font>
    <font>
      <b/>
      <sz val="18"/>
      <name val="Calibri"/>
      <family val="2"/>
      <scheme val="minor"/>
    </font>
    <font>
      <sz val="12"/>
      <name val="Times New Roman"/>
      <family val="1"/>
    </font>
    <font>
      <sz val="9"/>
      <name val="Arial"/>
    </font>
    <font>
      <sz val="11"/>
      <color rgb="FFFF0000"/>
      <name val="Calibri"/>
      <family val="2"/>
      <scheme val="minor"/>
    </font>
    <font>
      <sz val="10"/>
      <name val="MetaNormalLF-Roman"/>
      <family val="2"/>
    </font>
    <font>
      <sz val="8"/>
      <name val="MetaNormalLF-Roman"/>
      <family val="2"/>
    </font>
    <font>
      <vertAlign val="superscript"/>
      <sz val="9"/>
      <color indexed="62"/>
      <name val="Arial"/>
    </font>
    <font>
      <sz val="9"/>
      <color indexed="61"/>
      <name val="Arial"/>
    </font>
  </fonts>
  <fills count="13">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8E2D9"/>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s>
  <borders count="52">
    <border>
      <left/>
      <right/>
      <top/>
      <bottom/>
      <diagonal/>
    </border>
    <border>
      <left/>
      <right/>
      <top style="thin">
        <color indexed="63"/>
      </top>
      <bottom style="thin">
        <color indexed="63"/>
      </bottom>
      <diagonal/>
    </border>
    <border>
      <left/>
      <right/>
      <top style="thin">
        <color indexed="63"/>
      </top>
      <bottom style="thin">
        <color indexed="61"/>
      </bottom>
      <diagonal/>
    </border>
    <border>
      <left/>
      <right/>
      <top/>
      <bottom style="thin">
        <color indexed="61"/>
      </bottom>
      <diagonal/>
    </border>
    <border>
      <left/>
      <right style="thin">
        <color indexed="31"/>
      </right>
      <top/>
      <bottom style="thin">
        <color indexed="61"/>
      </bottom>
      <diagonal/>
    </border>
    <border>
      <left style="thin">
        <color indexed="31"/>
      </left>
      <right style="thin">
        <color indexed="31"/>
      </right>
      <top/>
      <bottom style="thin">
        <color indexed="61"/>
      </bottom>
      <diagonal/>
    </border>
    <border>
      <left style="thin">
        <color indexed="31"/>
      </left>
      <right/>
      <top/>
      <bottom style="thin">
        <color indexed="61"/>
      </bottom>
      <diagonal/>
    </border>
    <border>
      <left/>
      <right/>
      <top style="thin">
        <color indexed="61"/>
      </top>
      <bottom style="thin">
        <color indexed="63"/>
      </bottom>
      <diagonal/>
    </border>
    <border>
      <left/>
      <right style="thin">
        <color indexed="31"/>
      </right>
      <top style="thin">
        <color indexed="61"/>
      </top>
      <bottom style="thin">
        <color indexed="63"/>
      </bottom>
      <diagonal/>
    </border>
    <border>
      <left style="thin">
        <color indexed="31"/>
      </left>
      <right style="thin">
        <color indexed="31"/>
      </right>
      <top style="thin">
        <color indexed="61"/>
      </top>
      <bottom style="thin">
        <color indexed="63"/>
      </bottom>
      <diagonal/>
    </border>
    <border>
      <left style="thin">
        <color indexed="31"/>
      </left>
      <right/>
      <top style="thin">
        <color indexed="61"/>
      </top>
      <bottom style="thin">
        <color indexed="63"/>
      </bottom>
      <diagonal/>
    </border>
    <border>
      <left/>
      <right style="thin">
        <color indexed="31"/>
      </right>
      <top style="thin">
        <color indexed="63"/>
      </top>
      <bottom style="thin">
        <color indexed="63"/>
      </bottom>
      <diagonal/>
    </border>
    <border>
      <left style="thin">
        <color indexed="31"/>
      </left>
      <right style="thin">
        <color indexed="31"/>
      </right>
      <top style="thin">
        <color indexed="63"/>
      </top>
      <bottom style="thin">
        <color indexed="63"/>
      </bottom>
      <diagonal/>
    </border>
    <border>
      <left style="thin">
        <color indexed="31"/>
      </left>
      <right/>
      <top style="thin">
        <color indexed="63"/>
      </top>
      <bottom style="thin">
        <color indexed="63"/>
      </bottom>
      <diagonal/>
    </border>
    <border>
      <left/>
      <right style="thin">
        <color indexed="31"/>
      </right>
      <top style="thin">
        <color indexed="63"/>
      </top>
      <bottom style="thin">
        <color indexed="61"/>
      </bottom>
      <diagonal/>
    </border>
    <border>
      <left style="thin">
        <color indexed="31"/>
      </left>
      <right style="thin">
        <color indexed="31"/>
      </right>
      <top style="thin">
        <color indexed="63"/>
      </top>
      <bottom style="thin">
        <color indexed="61"/>
      </bottom>
      <diagonal/>
    </border>
    <border>
      <left style="thin">
        <color indexed="31"/>
      </left>
      <right/>
      <top style="thin">
        <color indexed="63"/>
      </top>
      <bottom style="thin">
        <color indexed="61"/>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style="thin">
        <color rgb="FFBE4F1E"/>
      </left>
      <right style="thin">
        <color rgb="FFBE4F1E"/>
      </right>
      <top style="thin">
        <color rgb="FFBE4F1E"/>
      </top>
      <bottom/>
      <diagonal/>
    </border>
    <border>
      <left style="thin">
        <color rgb="FFBE4F1E"/>
      </left>
      <right style="thin">
        <color rgb="FFBE4F1E"/>
      </right>
      <top/>
      <bottom/>
      <diagonal/>
    </border>
    <border>
      <left style="thin">
        <color rgb="FFBE4F1E"/>
      </left>
      <right style="thin">
        <color rgb="FFBE4F1E"/>
      </right>
      <top/>
      <bottom style="thin">
        <color rgb="FFBE4F1E"/>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top style="thin">
        <color indexed="22"/>
      </top>
      <bottom/>
      <diagonal/>
    </border>
    <border>
      <left/>
      <right style="thin">
        <color indexed="63"/>
      </right>
      <top style="thin">
        <color indexed="22"/>
      </top>
      <bottom/>
      <diagonal/>
    </border>
    <border>
      <left style="thin">
        <color indexed="63"/>
      </left>
      <right style="thin">
        <color indexed="63"/>
      </right>
      <top style="thin">
        <color indexed="22"/>
      </top>
      <bottom/>
      <diagonal/>
    </border>
    <border>
      <left style="thin">
        <color indexed="63"/>
      </left>
      <right/>
      <top style="thin">
        <color indexed="22"/>
      </top>
      <bottom/>
      <diagonal/>
    </border>
    <border>
      <left style="thin">
        <color indexed="64"/>
      </left>
      <right style="thin">
        <color indexed="64"/>
      </right>
      <top style="thin">
        <color indexed="64"/>
      </top>
      <bottom style="thin">
        <color indexed="64"/>
      </bottom>
      <diagonal/>
    </border>
    <border>
      <left/>
      <right style="thin">
        <color indexed="62"/>
      </right>
      <top style="thin">
        <color indexed="56"/>
      </top>
      <bottom style="thin">
        <color indexed="63"/>
      </bottom>
      <diagonal/>
    </border>
    <border>
      <left style="thin">
        <color indexed="62"/>
      </left>
      <right style="thin">
        <color indexed="62"/>
      </right>
      <top style="thin">
        <color indexed="56"/>
      </top>
      <bottom style="thin">
        <color indexed="63"/>
      </bottom>
      <diagonal/>
    </border>
    <border>
      <left style="thin">
        <color indexed="62"/>
      </left>
      <right/>
      <top style="thin">
        <color indexed="56"/>
      </top>
      <bottom style="thin">
        <color indexed="63"/>
      </bottom>
      <diagonal/>
    </border>
    <border>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right style="thin">
        <color indexed="62"/>
      </right>
      <top style="thin">
        <color indexed="63"/>
      </top>
      <bottom style="thin">
        <color indexed="56"/>
      </bottom>
      <diagonal/>
    </border>
    <border>
      <left style="thin">
        <color indexed="62"/>
      </left>
      <right style="thin">
        <color indexed="62"/>
      </right>
      <top style="thin">
        <color indexed="63"/>
      </top>
      <bottom style="thin">
        <color indexed="56"/>
      </bottom>
      <diagonal/>
    </border>
    <border>
      <left style="thin">
        <color indexed="62"/>
      </left>
      <right/>
      <top style="thin">
        <color indexed="63"/>
      </top>
      <bottom style="thin">
        <color indexed="56"/>
      </bottom>
      <diagonal/>
    </border>
  </borders>
  <cellStyleXfs count="47">
    <xf numFmtId="0" fontId="0"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29"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cellStyleXfs>
  <cellXfs count="917">
    <xf numFmtId="0" fontId="0" fillId="0" borderId="0" xfId="0"/>
    <xf numFmtId="0" fontId="1" fillId="0" borderId="0" xfId="2" applyFont="1"/>
    <xf numFmtId="0" fontId="3" fillId="0" borderId="0" xfId="1" applyFont="1"/>
    <xf numFmtId="0" fontId="4" fillId="4"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4" borderId="33" xfId="0" applyFont="1" applyFill="1" applyBorder="1" applyAlignment="1">
      <alignment horizontal="left" vertical="top" wrapText="1"/>
    </xf>
    <xf numFmtId="0" fontId="4" fillId="4" borderId="34" xfId="0" applyFont="1" applyFill="1" applyBorder="1" applyAlignment="1">
      <alignment horizontal="left" vertical="top" wrapText="1"/>
    </xf>
    <xf numFmtId="0" fontId="1" fillId="0" borderId="0" xfId="1" applyFont="1"/>
    <xf numFmtId="0" fontId="6" fillId="0" borderId="0" xfId="0" applyFont="1"/>
    <xf numFmtId="0" fontId="7" fillId="0" borderId="0" xfId="1" applyFont="1" applyBorder="1" applyAlignment="1"/>
    <xf numFmtId="165" fontId="5" fillId="3" borderId="9" xfId="1" applyNumberFormat="1" applyFont="1" applyFill="1" applyBorder="1" applyAlignment="1">
      <alignment horizontal="right" vertical="top"/>
    </xf>
    <xf numFmtId="0" fontId="5" fillId="2" borderId="7" xfId="2" applyFont="1" applyFill="1" applyBorder="1" applyAlignment="1">
      <alignment horizontal="left" vertical="top" wrapText="1"/>
    </xf>
    <xf numFmtId="0" fontId="5" fillId="2" borderId="1" xfId="2" applyFont="1" applyFill="1" applyBorder="1" applyAlignment="1">
      <alignment horizontal="left" vertical="top" wrapText="1"/>
    </xf>
    <xf numFmtId="9" fontId="1" fillId="0" borderId="0" xfId="1" applyNumberFormat="1" applyFont="1"/>
    <xf numFmtId="0" fontId="1" fillId="0" borderId="0" xfId="1" applyFont="1" applyBorder="1"/>
    <xf numFmtId="0" fontId="1" fillId="0" borderId="0" xfId="1" applyFont="1" applyFill="1" applyBorder="1"/>
    <xf numFmtId="0" fontId="1" fillId="0" borderId="0" xfId="1" applyFont="1" applyFill="1"/>
    <xf numFmtId="0" fontId="6" fillId="0" borderId="0" xfId="0" applyFont="1" applyAlignment="1"/>
    <xf numFmtId="166" fontId="1" fillId="0" borderId="0" xfId="1" applyNumberFormat="1" applyFont="1"/>
    <xf numFmtId="0" fontId="10" fillId="0" borderId="0" xfId="0" applyFont="1"/>
    <xf numFmtId="166" fontId="6" fillId="0" borderId="0" xfId="0" applyNumberFormat="1" applyFont="1"/>
    <xf numFmtId="0" fontId="5" fillId="2" borderId="7" xfId="1" applyFont="1" applyFill="1" applyBorder="1" applyAlignment="1">
      <alignment horizontal="left" vertical="top" wrapText="1"/>
    </xf>
    <xf numFmtId="0" fontId="5" fillId="2" borderId="1" xfId="1" applyFont="1" applyFill="1" applyBorder="1" applyAlignment="1">
      <alignment horizontal="left" vertical="top" wrapText="1"/>
    </xf>
    <xf numFmtId="2" fontId="1" fillId="0" borderId="0" xfId="1" applyNumberFormat="1" applyFont="1"/>
    <xf numFmtId="0" fontId="12" fillId="0" borderId="0" xfId="0" applyFont="1" applyAlignment="1">
      <alignment horizontal="left" vertical="center" indent="2"/>
    </xf>
    <xf numFmtId="0" fontId="12" fillId="0" borderId="0" xfId="0" applyFont="1" applyAlignment="1">
      <alignment horizontal="left" vertical="center" indent="4"/>
    </xf>
    <xf numFmtId="0" fontId="5" fillId="0" borderId="0" xfId="1" applyFont="1" applyFill="1" applyBorder="1" applyAlignment="1">
      <alignment horizontal="left" vertical="top" wrapText="1"/>
    </xf>
    <xf numFmtId="165" fontId="5" fillId="0" borderId="0" xfId="1" applyNumberFormat="1" applyFont="1" applyFill="1" applyBorder="1" applyAlignment="1">
      <alignment horizontal="right" vertical="top"/>
    </xf>
    <xf numFmtId="165" fontId="6" fillId="0" borderId="0" xfId="0" applyNumberFormat="1" applyFont="1"/>
    <xf numFmtId="165" fontId="1" fillId="0" borderId="0" xfId="1" applyNumberFormat="1" applyFont="1"/>
    <xf numFmtId="0" fontId="15" fillId="0" borderId="0" xfId="4" applyFont="1" applyBorder="1" applyAlignment="1">
      <alignment vertical="center" wrapText="1"/>
    </xf>
    <xf numFmtId="0" fontId="0" fillId="5" borderId="0" xfId="0" applyFill="1"/>
    <xf numFmtId="0" fontId="0" fillId="6" borderId="0" xfId="0" applyFill="1"/>
    <xf numFmtId="0" fontId="11" fillId="0" borderId="0" xfId="0" applyFont="1"/>
    <xf numFmtId="0" fontId="0" fillId="0" borderId="0" xfId="0" applyFill="1"/>
    <xf numFmtId="0" fontId="6" fillId="0" borderId="0" xfId="0" applyFont="1" applyFill="1"/>
    <xf numFmtId="0" fontId="15" fillId="0" borderId="0" xfId="4" applyFont="1" applyFill="1" applyBorder="1" applyAlignment="1">
      <alignment vertical="center" wrapText="1"/>
    </xf>
    <xf numFmtId="0" fontId="6" fillId="6" borderId="0" xfId="0" applyFont="1" applyFill="1"/>
    <xf numFmtId="0" fontId="0" fillId="7" borderId="0" xfId="0" applyFill="1"/>
    <xf numFmtId="0" fontId="6" fillId="7" borderId="0" xfId="0" applyFont="1" applyFill="1"/>
    <xf numFmtId="0" fontId="0" fillId="8" borderId="0" xfId="0" applyFill="1"/>
    <xf numFmtId="0" fontId="6" fillId="8" borderId="0" xfId="0" applyFont="1" applyFill="1"/>
    <xf numFmtId="0" fontId="0" fillId="0" borderId="0" xfId="0" applyFill="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indent="2"/>
    </xf>
    <xf numFmtId="22" fontId="0" fillId="0" borderId="0" xfId="0" applyNumberFormat="1" applyAlignment="1">
      <alignment horizontal="left" vertical="center" indent="2"/>
    </xf>
    <xf numFmtId="0" fontId="16" fillId="0" borderId="0" xfId="5"/>
    <xf numFmtId="0" fontId="17" fillId="0" borderId="17" xfId="5" applyFont="1" applyBorder="1" applyAlignment="1">
      <alignment horizontal="center" wrapText="1"/>
    </xf>
    <xf numFmtId="0" fontId="17" fillId="0" borderId="18" xfId="5" applyFont="1" applyBorder="1" applyAlignment="1">
      <alignment horizontal="center" wrapText="1"/>
    </xf>
    <xf numFmtId="0" fontId="17" fillId="0" borderId="19" xfId="5" applyFont="1" applyBorder="1" applyAlignment="1">
      <alignment horizontal="center" wrapText="1"/>
    </xf>
    <xf numFmtId="165" fontId="18" fillId="3" borderId="22" xfId="5" applyNumberFormat="1" applyFont="1" applyFill="1" applyBorder="1" applyAlignment="1">
      <alignment horizontal="right" vertical="top"/>
    </xf>
    <xf numFmtId="164" fontId="18" fillId="3" borderId="21" xfId="5" applyNumberFormat="1" applyFont="1" applyFill="1" applyBorder="1" applyAlignment="1">
      <alignment horizontal="right" vertical="top"/>
    </xf>
    <xf numFmtId="165" fontId="18" fillId="3" borderId="23" xfId="5" applyNumberFormat="1" applyFont="1" applyFill="1" applyBorder="1" applyAlignment="1">
      <alignment horizontal="right" vertical="top"/>
    </xf>
    <xf numFmtId="164" fontId="18" fillId="3" borderId="25" xfId="5" applyNumberFormat="1" applyFont="1" applyFill="1" applyBorder="1" applyAlignment="1">
      <alignment horizontal="right" vertical="top"/>
    </xf>
    <xf numFmtId="165" fontId="18" fillId="3" borderId="26" xfId="5" applyNumberFormat="1" applyFont="1" applyFill="1" applyBorder="1" applyAlignment="1">
      <alignment horizontal="right" vertical="top"/>
    </xf>
    <xf numFmtId="165" fontId="18" fillId="3" borderId="27" xfId="5" applyNumberFormat="1" applyFont="1" applyFill="1" applyBorder="1" applyAlignment="1">
      <alignment horizontal="right" vertical="top"/>
    </xf>
    <xf numFmtId="0" fontId="18" fillId="3" borderId="27" xfId="5" applyFont="1" applyFill="1" applyBorder="1" applyAlignment="1">
      <alignment horizontal="left" vertical="top" wrapText="1"/>
    </xf>
    <xf numFmtId="0" fontId="18" fillId="3" borderId="26" xfId="5" applyFont="1" applyFill="1" applyBorder="1" applyAlignment="1">
      <alignment horizontal="left" vertical="top" wrapText="1"/>
    </xf>
    <xf numFmtId="164" fontId="18" fillId="3" borderId="29" xfId="5" applyNumberFormat="1" applyFont="1" applyFill="1" applyBorder="1" applyAlignment="1">
      <alignment horizontal="right" vertical="top"/>
    </xf>
    <xf numFmtId="165" fontId="18" fillId="3" borderId="30" xfId="5" applyNumberFormat="1" applyFont="1" applyFill="1" applyBorder="1" applyAlignment="1">
      <alignment horizontal="right" vertical="top"/>
    </xf>
    <xf numFmtId="0" fontId="18" fillId="3" borderId="30" xfId="5" applyFont="1" applyFill="1" applyBorder="1" applyAlignment="1">
      <alignment horizontal="left" vertical="top" wrapText="1"/>
    </xf>
    <xf numFmtId="0" fontId="18" fillId="3" borderId="31" xfId="5" applyFont="1" applyFill="1" applyBorder="1" applyAlignment="1">
      <alignment horizontal="left" vertical="top" wrapText="1"/>
    </xf>
    <xf numFmtId="0" fontId="16" fillId="0" borderId="0" xfId="6"/>
    <xf numFmtId="0" fontId="17" fillId="0" borderId="17" xfId="6" applyFont="1" applyBorder="1" applyAlignment="1">
      <alignment horizontal="center" wrapText="1"/>
    </xf>
    <xf numFmtId="0" fontId="17" fillId="0" borderId="18" xfId="6" applyFont="1" applyBorder="1" applyAlignment="1">
      <alignment horizontal="center" wrapText="1"/>
    </xf>
    <xf numFmtId="0" fontId="17" fillId="0" borderId="19" xfId="6" applyFont="1" applyBorder="1" applyAlignment="1">
      <alignment horizontal="center" wrapText="1"/>
    </xf>
    <xf numFmtId="165" fontId="18" fillId="3" borderId="22" xfId="6" applyNumberFormat="1" applyFont="1" applyFill="1" applyBorder="1" applyAlignment="1">
      <alignment horizontal="right" vertical="top"/>
    </xf>
    <xf numFmtId="164" fontId="18" fillId="3" borderId="21" xfId="6" applyNumberFormat="1" applyFont="1" applyFill="1" applyBorder="1" applyAlignment="1">
      <alignment horizontal="right" vertical="top"/>
    </xf>
    <xf numFmtId="165" fontId="18" fillId="3" borderId="23" xfId="6" applyNumberFormat="1" applyFont="1" applyFill="1" applyBorder="1" applyAlignment="1">
      <alignment horizontal="right" vertical="top"/>
    </xf>
    <xf numFmtId="164" fontId="18" fillId="3" borderId="25" xfId="6" applyNumberFormat="1" applyFont="1" applyFill="1" applyBorder="1" applyAlignment="1">
      <alignment horizontal="right" vertical="top"/>
    </xf>
    <xf numFmtId="165" fontId="18" fillId="3" borderId="26" xfId="6" applyNumberFormat="1" applyFont="1" applyFill="1" applyBorder="1" applyAlignment="1">
      <alignment horizontal="right" vertical="top"/>
    </xf>
    <xf numFmtId="165" fontId="18" fillId="3" borderId="27" xfId="6" applyNumberFormat="1" applyFont="1" applyFill="1" applyBorder="1" applyAlignment="1">
      <alignment horizontal="right" vertical="top"/>
    </xf>
    <xf numFmtId="0" fontId="18" fillId="3" borderId="27" xfId="6" applyFont="1" applyFill="1" applyBorder="1" applyAlignment="1">
      <alignment horizontal="left" vertical="top" wrapText="1"/>
    </xf>
    <xf numFmtId="0" fontId="18" fillId="3" borderId="26" xfId="6" applyFont="1" applyFill="1" applyBorder="1" applyAlignment="1">
      <alignment horizontal="left" vertical="top" wrapText="1"/>
    </xf>
    <xf numFmtId="164" fontId="18" fillId="3" borderId="29" xfId="6" applyNumberFormat="1" applyFont="1" applyFill="1" applyBorder="1" applyAlignment="1">
      <alignment horizontal="right" vertical="top"/>
    </xf>
    <xf numFmtId="165" fontId="18" fillId="3" borderId="30" xfId="6" applyNumberFormat="1" applyFont="1" applyFill="1" applyBorder="1" applyAlignment="1">
      <alignment horizontal="right" vertical="top"/>
    </xf>
    <xf numFmtId="0" fontId="18" fillId="3" borderId="30" xfId="6" applyFont="1" applyFill="1" applyBorder="1" applyAlignment="1">
      <alignment horizontal="left" vertical="top" wrapText="1"/>
    </xf>
    <xf numFmtId="0" fontId="18" fillId="3" borderId="31" xfId="6" applyFont="1" applyFill="1" applyBorder="1" applyAlignment="1">
      <alignment horizontal="left" vertical="top" wrapText="1"/>
    </xf>
    <xf numFmtId="165" fontId="18" fillId="3" borderId="22" xfId="7" applyNumberFormat="1" applyFont="1" applyFill="1" applyBorder="1" applyAlignment="1">
      <alignment horizontal="right" vertical="top"/>
    </xf>
    <xf numFmtId="0" fontId="17" fillId="2" borderId="24" xfId="7" applyFont="1" applyFill="1" applyBorder="1" applyAlignment="1">
      <alignment horizontal="left" vertical="top" wrapText="1"/>
    </xf>
    <xf numFmtId="164" fontId="18" fillId="3" borderId="25" xfId="7" applyNumberFormat="1" applyFont="1" applyFill="1" applyBorder="1" applyAlignment="1">
      <alignment horizontal="right" vertical="top"/>
    </xf>
    <xf numFmtId="165" fontId="18" fillId="3" borderId="26" xfId="7" applyNumberFormat="1" applyFont="1" applyFill="1" applyBorder="1" applyAlignment="1">
      <alignment horizontal="right" vertical="top"/>
    </xf>
    <xf numFmtId="164" fontId="18" fillId="3" borderId="29" xfId="7" applyNumberFormat="1" applyFont="1" applyFill="1" applyBorder="1" applyAlignment="1">
      <alignment horizontal="right" vertical="top"/>
    </xf>
    <xf numFmtId="165" fontId="18" fillId="3" borderId="30" xfId="7" applyNumberFormat="1" applyFont="1" applyFill="1" applyBorder="1" applyAlignment="1">
      <alignment horizontal="right" vertical="top"/>
    </xf>
    <xf numFmtId="0" fontId="18" fillId="3" borderId="31" xfId="7" applyFont="1" applyFill="1" applyBorder="1" applyAlignment="1">
      <alignment horizontal="left" vertical="top" wrapText="1"/>
    </xf>
    <xf numFmtId="0" fontId="16" fillId="0" borderId="0" xfId="8"/>
    <xf numFmtId="0" fontId="17" fillId="0" borderId="17" xfId="8" applyFont="1" applyBorder="1" applyAlignment="1">
      <alignment horizontal="center" wrapText="1"/>
    </xf>
    <xf numFmtId="0" fontId="17" fillId="0" borderId="18" xfId="8" applyFont="1" applyBorder="1" applyAlignment="1">
      <alignment horizontal="center" wrapText="1"/>
    </xf>
    <xf numFmtId="0" fontId="17" fillId="0" borderId="19" xfId="8" applyFont="1" applyBorder="1" applyAlignment="1">
      <alignment horizontal="center" wrapText="1"/>
    </xf>
    <xf numFmtId="165" fontId="18" fillId="3" borderId="22" xfId="8" applyNumberFormat="1" applyFont="1" applyFill="1" applyBorder="1" applyAlignment="1">
      <alignment horizontal="right" vertical="top"/>
    </xf>
    <xf numFmtId="0" fontId="17" fillId="2" borderId="20" xfId="8" applyFont="1" applyFill="1" applyBorder="1" applyAlignment="1">
      <alignment horizontal="left" vertical="top" wrapText="1"/>
    </xf>
    <xf numFmtId="164" fontId="18" fillId="3" borderId="21" xfId="8" applyNumberFormat="1" applyFont="1" applyFill="1" applyBorder="1" applyAlignment="1">
      <alignment horizontal="right" vertical="top"/>
    </xf>
    <xf numFmtId="165" fontId="18" fillId="3" borderId="23" xfId="8" applyNumberFormat="1" applyFont="1" applyFill="1" applyBorder="1" applyAlignment="1">
      <alignment horizontal="right" vertical="top"/>
    </xf>
    <xf numFmtId="0" fontId="17" fillId="2" borderId="24" xfId="8" applyFont="1" applyFill="1" applyBorder="1" applyAlignment="1">
      <alignment horizontal="left" vertical="top" wrapText="1"/>
    </xf>
    <xf numFmtId="164" fontId="18" fillId="3" borderId="25" xfId="8" applyNumberFormat="1" applyFont="1" applyFill="1" applyBorder="1" applyAlignment="1">
      <alignment horizontal="right" vertical="top"/>
    </xf>
    <xf numFmtId="165" fontId="18" fillId="3" borderId="26" xfId="8" applyNumberFormat="1" applyFont="1" applyFill="1" applyBorder="1" applyAlignment="1">
      <alignment horizontal="right" vertical="top"/>
    </xf>
    <xf numFmtId="165" fontId="18" fillId="3" borderId="27" xfId="8" applyNumberFormat="1" applyFont="1" applyFill="1" applyBorder="1" applyAlignment="1">
      <alignment horizontal="right" vertical="top"/>
    </xf>
    <xf numFmtId="0" fontId="18" fillId="3" borderId="27" xfId="8" applyFont="1" applyFill="1" applyBorder="1" applyAlignment="1">
      <alignment horizontal="left" vertical="top" wrapText="1"/>
    </xf>
    <xf numFmtId="0" fontId="18" fillId="3" borderId="26" xfId="8" applyFont="1" applyFill="1" applyBorder="1" applyAlignment="1">
      <alignment horizontal="left" vertical="top" wrapText="1"/>
    </xf>
    <xf numFmtId="164" fontId="18" fillId="3" borderId="29" xfId="8" applyNumberFormat="1" applyFont="1" applyFill="1" applyBorder="1" applyAlignment="1">
      <alignment horizontal="right" vertical="top"/>
    </xf>
    <xf numFmtId="165" fontId="18" fillId="3" borderId="30" xfId="8" applyNumberFormat="1" applyFont="1" applyFill="1" applyBorder="1" applyAlignment="1">
      <alignment horizontal="right" vertical="top"/>
    </xf>
    <xf numFmtId="0" fontId="18" fillId="3" borderId="30" xfId="8" applyFont="1" applyFill="1" applyBorder="1" applyAlignment="1">
      <alignment horizontal="left" vertical="top" wrapText="1"/>
    </xf>
    <xf numFmtId="0" fontId="18" fillId="3" borderId="31" xfId="8" applyFont="1" applyFill="1" applyBorder="1" applyAlignment="1">
      <alignment horizontal="left" vertical="top" wrapText="1"/>
    </xf>
    <xf numFmtId="0" fontId="19" fillId="0" borderId="0" xfId="0" applyFont="1"/>
    <xf numFmtId="3" fontId="19" fillId="0" borderId="0" xfId="0" applyNumberFormat="1" applyFont="1"/>
    <xf numFmtId="165" fontId="21" fillId="3" borderId="26" xfId="9" applyNumberFormat="1" applyFont="1" applyFill="1" applyBorder="1" applyAlignment="1">
      <alignment horizontal="right" vertical="top"/>
    </xf>
    <xf numFmtId="165" fontId="4" fillId="3" borderId="9" xfId="1" applyNumberFormat="1" applyFont="1" applyFill="1" applyBorder="1" applyAlignment="1">
      <alignment horizontal="right" vertical="top"/>
    </xf>
    <xf numFmtId="165" fontId="4" fillId="3" borderId="12" xfId="1" applyNumberFormat="1" applyFont="1" applyFill="1" applyBorder="1" applyAlignment="1">
      <alignment horizontal="right" vertical="top"/>
    </xf>
    <xf numFmtId="165" fontId="21" fillId="3" borderId="22" xfId="11" applyNumberFormat="1" applyFont="1" applyFill="1" applyBorder="1" applyAlignment="1">
      <alignment horizontal="right" vertical="top"/>
    </xf>
    <xf numFmtId="165" fontId="21" fillId="3" borderId="26" xfId="11" applyNumberFormat="1" applyFont="1" applyFill="1" applyBorder="1" applyAlignment="1">
      <alignment horizontal="right" vertical="top"/>
    </xf>
    <xf numFmtId="165" fontId="21" fillId="3" borderId="22" xfId="12" applyNumberFormat="1" applyFont="1" applyFill="1" applyBorder="1" applyAlignment="1">
      <alignment horizontal="right" vertical="top"/>
    </xf>
    <xf numFmtId="165" fontId="21" fillId="3" borderId="26" xfId="12" applyNumberFormat="1" applyFont="1" applyFill="1" applyBorder="1" applyAlignment="1">
      <alignment horizontal="right" vertical="top"/>
    </xf>
    <xf numFmtId="0" fontId="1" fillId="0" borderId="0" xfId="3"/>
    <xf numFmtId="0" fontId="20" fillId="0" borderId="17" xfId="3" applyFont="1" applyBorder="1" applyAlignment="1">
      <alignment horizontal="center" wrapText="1"/>
    </xf>
    <xf numFmtId="0" fontId="20" fillId="0" borderId="18" xfId="3" applyFont="1" applyBorder="1" applyAlignment="1">
      <alignment horizontal="center" wrapText="1"/>
    </xf>
    <xf numFmtId="0" fontId="20" fillId="0" borderId="19" xfId="3" applyFont="1" applyBorder="1" applyAlignment="1">
      <alignment horizontal="center" wrapText="1"/>
    </xf>
    <xf numFmtId="165" fontId="21" fillId="3" borderId="30" xfId="3" applyNumberFormat="1" applyFont="1" applyFill="1" applyBorder="1" applyAlignment="1">
      <alignment horizontal="right" vertical="top"/>
    </xf>
    <xf numFmtId="164" fontId="21" fillId="3" borderId="21" xfId="3" applyNumberFormat="1" applyFont="1" applyFill="1" applyBorder="1" applyAlignment="1">
      <alignment horizontal="right" vertical="top"/>
    </xf>
    <xf numFmtId="165" fontId="21" fillId="3" borderId="22" xfId="3" applyNumberFormat="1" applyFont="1" applyFill="1" applyBorder="1" applyAlignment="1">
      <alignment horizontal="right" vertical="top"/>
    </xf>
    <xf numFmtId="165" fontId="21" fillId="3" borderId="23" xfId="3" applyNumberFormat="1" applyFont="1" applyFill="1" applyBorder="1" applyAlignment="1">
      <alignment horizontal="right" vertical="top"/>
    </xf>
    <xf numFmtId="164" fontId="21" fillId="3" borderId="25" xfId="3" applyNumberFormat="1" applyFont="1" applyFill="1" applyBorder="1" applyAlignment="1">
      <alignment horizontal="right" vertical="top"/>
    </xf>
    <xf numFmtId="165" fontId="21" fillId="3" borderId="26" xfId="3" applyNumberFormat="1" applyFont="1" applyFill="1" applyBorder="1" applyAlignment="1">
      <alignment horizontal="right" vertical="top"/>
    </xf>
    <xf numFmtId="165" fontId="21" fillId="3" borderId="27" xfId="3" applyNumberFormat="1" applyFont="1" applyFill="1" applyBorder="1" applyAlignment="1">
      <alignment horizontal="right" vertical="top"/>
    </xf>
    <xf numFmtId="0" fontId="21" fillId="3" borderId="27" xfId="3" applyFont="1" applyFill="1" applyBorder="1" applyAlignment="1">
      <alignment horizontal="left" vertical="top" wrapText="1"/>
    </xf>
    <xf numFmtId="0" fontId="21" fillId="3" borderId="26" xfId="3" applyFont="1" applyFill="1" applyBorder="1" applyAlignment="1">
      <alignment horizontal="left" vertical="top" wrapText="1"/>
    </xf>
    <xf numFmtId="164" fontId="21" fillId="3" borderId="29" xfId="3" applyNumberFormat="1" applyFont="1" applyFill="1" applyBorder="1" applyAlignment="1">
      <alignment horizontal="right" vertical="top"/>
    </xf>
    <xf numFmtId="0" fontId="21" fillId="3" borderId="30" xfId="3" applyFont="1" applyFill="1" applyBorder="1" applyAlignment="1">
      <alignment horizontal="left" vertical="top" wrapText="1"/>
    </xf>
    <xf numFmtId="0" fontId="21" fillId="3" borderId="31" xfId="3" applyFont="1" applyFill="1" applyBorder="1" applyAlignment="1">
      <alignment horizontal="left" vertical="top" wrapText="1"/>
    </xf>
    <xf numFmtId="0" fontId="9" fillId="0" borderId="0" xfId="0" applyFont="1" applyFill="1" applyAlignment="1">
      <alignment horizontal="center"/>
    </xf>
    <xf numFmtId="0" fontId="9" fillId="0" borderId="0" xfId="0" applyFont="1" applyFill="1" applyAlignment="1"/>
    <xf numFmtId="0" fontId="6" fillId="0" borderId="0" xfId="0" applyFont="1" applyFill="1" applyAlignment="1"/>
    <xf numFmtId="0" fontId="4" fillId="2" borderId="7" xfId="1" applyFont="1" applyFill="1" applyBorder="1" applyAlignment="1">
      <alignment horizontal="left" vertical="top" wrapText="1"/>
    </xf>
    <xf numFmtId="0" fontId="4" fillId="2" borderId="1" xfId="1" applyFont="1" applyFill="1" applyBorder="1" applyAlignment="1">
      <alignment horizontal="left" vertical="top" wrapText="1"/>
    </xf>
    <xf numFmtId="165" fontId="4" fillId="3" borderId="30" xfId="14" applyNumberFormat="1" applyFont="1" applyFill="1" applyBorder="1" applyAlignment="1">
      <alignment horizontal="right" vertical="top"/>
    </xf>
    <xf numFmtId="165" fontId="9" fillId="3" borderId="22" xfId="14" applyNumberFormat="1" applyFont="1" applyFill="1" applyBorder="1" applyAlignment="1">
      <alignment horizontal="right" vertical="top"/>
    </xf>
    <xf numFmtId="0" fontId="4" fillId="2" borderId="24" xfId="14" applyFont="1" applyFill="1" applyBorder="1" applyAlignment="1">
      <alignment horizontal="left" vertical="top" wrapText="1"/>
    </xf>
    <xf numFmtId="164" fontId="4" fillId="3" borderId="25" xfId="14" applyNumberFormat="1" applyFont="1" applyFill="1" applyBorder="1" applyAlignment="1">
      <alignment horizontal="right" vertical="top"/>
    </xf>
    <xf numFmtId="165" fontId="4" fillId="3" borderId="26" xfId="14" applyNumberFormat="1" applyFont="1" applyFill="1" applyBorder="1" applyAlignment="1">
      <alignment horizontal="right" vertical="top"/>
    </xf>
    <xf numFmtId="165" fontId="9" fillId="3" borderId="26" xfId="14" applyNumberFormat="1" applyFont="1" applyFill="1" applyBorder="1" applyAlignment="1">
      <alignment horizontal="right" vertical="top"/>
    </xf>
    <xf numFmtId="0" fontId="4" fillId="3" borderId="27" xfId="14" applyFont="1" applyFill="1" applyBorder="1" applyAlignment="1">
      <alignment horizontal="left" vertical="top" wrapText="1"/>
    </xf>
    <xf numFmtId="0" fontId="4" fillId="3" borderId="26" xfId="14" applyFont="1" applyFill="1" applyBorder="1" applyAlignment="1">
      <alignment horizontal="left" vertical="top" wrapText="1"/>
    </xf>
    <xf numFmtId="164" fontId="4" fillId="3" borderId="29" xfId="14" applyNumberFormat="1" applyFont="1" applyFill="1" applyBorder="1" applyAlignment="1">
      <alignment horizontal="right" vertical="top"/>
    </xf>
    <xf numFmtId="0" fontId="4" fillId="3" borderId="30" xfId="14" applyFont="1" applyFill="1" applyBorder="1" applyAlignment="1">
      <alignment horizontal="left" vertical="top" wrapText="1"/>
    </xf>
    <xf numFmtId="0" fontId="4" fillId="3" borderId="31" xfId="14" applyFont="1" applyFill="1" applyBorder="1" applyAlignment="1">
      <alignment horizontal="left" vertical="top" wrapText="1"/>
    </xf>
    <xf numFmtId="165" fontId="21" fillId="3" borderId="22" xfId="15" applyNumberFormat="1" applyFont="1" applyFill="1" applyBorder="1" applyAlignment="1">
      <alignment horizontal="right" vertical="top"/>
    </xf>
    <xf numFmtId="165" fontId="21" fillId="3" borderId="26" xfId="15" applyNumberFormat="1" applyFont="1" applyFill="1" applyBorder="1" applyAlignment="1">
      <alignment horizontal="right" vertical="top"/>
    </xf>
    <xf numFmtId="165" fontId="21" fillId="3" borderId="22" xfId="17" applyNumberFormat="1" applyFont="1" applyFill="1" applyBorder="1" applyAlignment="1">
      <alignment horizontal="right" vertical="top"/>
    </xf>
    <xf numFmtId="165" fontId="21" fillId="3" borderId="26" xfId="17" applyNumberFormat="1" applyFont="1" applyFill="1" applyBorder="1" applyAlignment="1">
      <alignment horizontal="right" vertical="top"/>
    </xf>
    <xf numFmtId="0" fontId="4" fillId="2" borderId="20" xfId="18" applyFont="1" applyFill="1" applyBorder="1" applyAlignment="1">
      <alignment horizontal="left" vertical="top" wrapText="1"/>
    </xf>
    <xf numFmtId="0" fontId="4" fillId="2" borderId="24" xfId="18" applyFont="1" applyFill="1" applyBorder="1" applyAlignment="1">
      <alignment horizontal="left" vertical="top" wrapText="1"/>
    </xf>
    <xf numFmtId="0" fontId="4" fillId="2" borderId="0" xfId="18" applyFont="1" applyFill="1" applyBorder="1" applyAlignment="1">
      <alignment horizontal="left" vertical="top" wrapText="1"/>
    </xf>
    <xf numFmtId="0" fontId="6" fillId="0" borderId="24" xfId="0" applyFont="1" applyBorder="1"/>
    <xf numFmtId="0" fontId="6" fillId="0" borderId="27" xfId="0" applyFont="1" applyBorder="1"/>
    <xf numFmtId="166" fontId="4" fillId="3" borderId="0" xfId="18" applyNumberFormat="1" applyFont="1" applyFill="1" applyBorder="1" applyAlignment="1">
      <alignment horizontal="right" vertical="top"/>
    </xf>
    <xf numFmtId="166" fontId="4" fillId="3" borderId="23" xfId="18" applyNumberFormat="1" applyFont="1" applyFill="1" applyBorder="1" applyAlignment="1">
      <alignment horizontal="right" vertical="top"/>
    </xf>
    <xf numFmtId="166" fontId="4" fillId="3" borderId="27" xfId="18" applyNumberFormat="1" applyFont="1" applyFill="1" applyBorder="1" applyAlignment="1">
      <alignment horizontal="right" vertical="top"/>
    </xf>
    <xf numFmtId="0" fontId="6" fillId="0" borderId="0" xfId="0" applyNumberFormat="1" applyFont="1"/>
    <xf numFmtId="0" fontId="9" fillId="0" borderId="0" xfId="19" applyFont="1" applyBorder="1" applyAlignment="1"/>
    <xf numFmtId="0" fontId="9" fillId="0" borderId="0" xfId="20" applyFont="1" applyBorder="1" applyAlignment="1"/>
    <xf numFmtId="165" fontId="18" fillId="3" borderId="22" xfId="21" applyNumberFormat="1" applyFont="1" applyFill="1" applyBorder="1" applyAlignment="1">
      <alignment horizontal="right" vertical="top"/>
    </xf>
    <xf numFmtId="165" fontId="18" fillId="3" borderId="26" xfId="21" applyNumberFormat="1" applyFont="1" applyFill="1" applyBorder="1" applyAlignment="1">
      <alignment horizontal="right" vertical="top"/>
    </xf>
    <xf numFmtId="0" fontId="4" fillId="0" borderId="4" xfId="1" applyFont="1" applyBorder="1" applyAlignment="1">
      <alignment horizontal="center" wrapText="1"/>
    </xf>
    <xf numFmtId="0" fontId="4" fillId="0" borderId="5" xfId="1" applyFont="1" applyBorder="1" applyAlignment="1">
      <alignment horizontal="center" wrapText="1"/>
    </xf>
    <xf numFmtId="0" fontId="4" fillId="0" borderId="6" xfId="1" applyFont="1" applyBorder="1" applyAlignment="1">
      <alignment horizontal="center" wrapText="1"/>
    </xf>
    <xf numFmtId="164" fontId="4" fillId="3" borderId="8" xfId="1" applyNumberFormat="1" applyFont="1" applyFill="1" applyBorder="1" applyAlignment="1">
      <alignment horizontal="right" vertical="top"/>
    </xf>
    <xf numFmtId="165" fontId="4" fillId="3" borderId="10" xfId="1" applyNumberFormat="1" applyFont="1" applyFill="1" applyBorder="1" applyAlignment="1">
      <alignment horizontal="right" vertical="top"/>
    </xf>
    <xf numFmtId="164" fontId="4" fillId="3" borderId="11" xfId="1" applyNumberFormat="1" applyFont="1" applyFill="1" applyBorder="1" applyAlignment="1">
      <alignment horizontal="right" vertical="top"/>
    </xf>
    <xf numFmtId="165" fontId="4" fillId="3" borderId="13" xfId="1" applyNumberFormat="1" applyFont="1" applyFill="1" applyBorder="1" applyAlignment="1">
      <alignment horizontal="right" vertical="top"/>
    </xf>
    <xf numFmtId="0" fontId="4" fillId="3" borderId="13" xfId="1" applyFont="1" applyFill="1" applyBorder="1" applyAlignment="1">
      <alignment horizontal="left" vertical="top" wrapText="1"/>
    </xf>
    <xf numFmtId="0" fontId="4" fillId="3" borderId="12" xfId="1" applyFont="1" applyFill="1" applyBorder="1" applyAlignment="1">
      <alignment horizontal="left" vertical="top" wrapText="1"/>
    </xf>
    <xf numFmtId="164" fontId="4" fillId="3" borderId="14" xfId="1" applyNumberFormat="1" applyFont="1" applyFill="1" applyBorder="1" applyAlignment="1">
      <alignment horizontal="right" vertical="top"/>
    </xf>
    <xf numFmtId="165" fontId="4" fillId="3" borderId="15" xfId="1" applyNumberFormat="1" applyFont="1" applyFill="1" applyBorder="1" applyAlignment="1">
      <alignment horizontal="right" vertical="top"/>
    </xf>
    <xf numFmtId="0" fontId="4" fillId="3" borderId="15" xfId="1" applyFont="1" applyFill="1" applyBorder="1" applyAlignment="1">
      <alignment horizontal="left" vertical="top" wrapText="1"/>
    </xf>
    <xf numFmtId="0" fontId="4" fillId="3" borderId="16" xfId="1" applyFont="1" applyFill="1" applyBorder="1" applyAlignment="1">
      <alignment horizontal="left" vertical="top" wrapText="1"/>
    </xf>
    <xf numFmtId="165" fontId="21" fillId="3" borderId="22" xfId="22" applyNumberFormat="1" applyFont="1" applyFill="1" applyBorder="1" applyAlignment="1">
      <alignment horizontal="right" vertical="top"/>
    </xf>
    <xf numFmtId="165" fontId="21" fillId="3" borderId="26" xfId="22" applyNumberFormat="1" applyFont="1" applyFill="1" applyBorder="1" applyAlignment="1">
      <alignment horizontal="right" vertical="top"/>
    </xf>
    <xf numFmtId="1" fontId="1" fillId="0" borderId="0" xfId="1" applyNumberFormat="1" applyFont="1"/>
    <xf numFmtId="0" fontId="1" fillId="0" borderId="0" xfId="23"/>
    <xf numFmtId="0" fontId="20" fillId="0" borderId="17" xfId="23" applyFont="1" applyBorder="1" applyAlignment="1">
      <alignment horizontal="center" wrapText="1"/>
    </xf>
    <xf numFmtId="0" fontId="20" fillId="0" borderId="18" xfId="23" applyFont="1" applyBorder="1" applyAlignment="1">
      <alignment horizontal="center" wrapText="1"/>
    </xf>
    <xf numFmtId="0" fontId="20" fillId="0" borderId="19" xfId="23" applyFont="1" applyBorder="1" applyAlignment="1">
      <alignment horizontal="center" wrapText="1"/>
    </xf>
    <xf numFmtId="164" fontId="21" fillId="3" borderId="21" xfId="23" applyNumberFormat="1" applyFont="1" applyFill="1" applyBorder="1" applyAlignment="1">
      <alignment horizontal="right" vertical="top"/>
    </xf>
    <xf numFmtId="165" fontId="21" fillId="3" borderId="22" xfId="23" applyNumberFormat="1" applyFont="1" applyFill="1" applyBorder="1" applyAlignment="1">
      <alignment horizontal="right" vertical="top"/>
    </xf>
    <xf numFmtId="165" fontId="21" fillId="3" borderId="23" xfId="23" applyNumberFormat="1" applyFont="1" applyFill="1" applyBorder="1" applyAlignment="1">
      <alignment horizontal="right" vertical="top"/>
    </xf>
    <xf numFmtId="164" fontId="21" fillId="3" borderId="25" xfId="23" applyNumberFormat="1" applyFont="1" applyFill="1" applyBorder="1" applyAlignment="1">
      <alignment horizontal="right" vertical="top"/>
    </xf>
    <xf numFmtId="165" fontId="21" fillId="3" borderId="26" xfId="23" applyNumberFormat="1" applyFont="1" applyFill="1" applyBorder="1" applyAlignment="1">
      <alignment horizontal="right" vertical="top"/>
    </xf>
    <xf numFmtId="165" fontId="21" fillId="3" borderId="27" xfId="23" applyNumberFormat="1" applyFont="1" applyFill="1" applyBorder="1" applyAlignment="1">
      <alignment horizontal="right" vertical="top"/>
    </xf>
    <xf numFmtId="0" fontId="21" fillId="3" borderId="27" xfId="23" applyFont="1" applyFill="1" applyBorder="1" applyAlignment="1">
      <alignment horizontal="left" vertical="top" wrapText="1"/>
    </xf>
    <xf numFmtId="0" fontId="21" fillId="3" borderId="26" xfId="23" applyFont="1" applyFill="1" applyBorder="1" applyAlignment="1">
      <alignment horizontal="left" vertical="top" wrapText="1"/>
    </xf>
    <xf numFmtId="164" fontId="21" fillId="3" borderId="39" xfId="23" applyNumberFormat="1" applyFont="1" applyFill="1" applyBorder="1" applyAlignment="1">
      <alignment horizontal="right" vertical="top"/>
    </xf>
    <xf numFmtId="165" fontId="21" fillId="3" borderId="40" xfId="23" applyNumberFormat="1" applyFont="1" applyFill="1" applyBorder="1" applyAlignment="1">
      <alignment horizontal="right" vertical="top"/>
    </xf>
    <xf numFmtId="0" fontId="21" fillId="3" borderId="40" xfId="23" applyFont="1" applyFill="1" applyBorder="1" applyAlignment="1">
      <alignment horizontal="left" vertical="top" wrapText="1"/>
    </xf>
    <xf numFmtId="0" fontId="21" fillId="3" borderId="41" xfId="23" applyFont="1" applyFill="1" applyBorder="1" applyAlignment="1">
      <alignment horizontal="left" vertical="top" wrapText="1"/>
    </xf>
    <xf numFmtId="0" fontId="5" fillId="0" borderId="0" xfId="1" applyFont="1" applyFill="1" applyBorder="1" applyAlignment="1">
      <alignment vertical="top" wrapText="1"/>
    </xf>
    <xf numFmtId="164" fontId="5" fillId="0" borderId="0" xfId="1" applyNumberFormat="1" applyFont="1" applyFill="1" applyBorder="1" applyAlignment="1">
      <alignment horizontal="right" vertical="top"/>
    </xf>
    <xf numFmtId="0" fontId="0" fillId="0" borderId="0" xfId="0" applyFont="1"/>
    <xf numFmtId="0" fontId="0" fillId="0" borderId="0" xfId="0" applyFont="1" applyAlignment="1">
      <alignment horizontal="left" vertical="center" indent="2"/>
    </xf>
    <xf numFmtId="0" fontId="0" fillId="0" borderId="0" xfId="0" applyFont="1" applyAlignment="1">
      <alignment horizontal="left" vertical="center" indent="7"/>
    </xf>
    <xf numFmtId="0" fontId="0" fillId="0" borderId="0" xfId="0" applyFont="1" applyAlignment="1">
      <alignment vertical="center"/>
    </xf>
    <xf numFmtId="0" fontId="0" fillId="0" borderId="0" xfId="0" applyFont="1" applyAlignment="1">
      <alignment horizontal="left" vertical="center" indent="8"/>
    </xf>
    <xf numFmtId="0" fontId="24" fillId="0" borderId="0" xfId="0" applyFont="1" applyAlignment="1">
      <alignment vertical="center"/>
    </xf>
    <xf numFmtId="0" fontId="0" fillId="0" borderId="0" xfId="0" applyAlignment="1">
      <alignment horizontal="left" indent="7"/>
    </xf>
    <xf numFmtId="0" fontId="0" fillId="0" borderId="0" xfId="0" applyAlignment="1">
      <alignment horizontal="left" indent="8"/>
    </xf>
    <xf numFmtId="0" fontId="1" fillId="0" borderId="0" xfId="24"/>
    <xf numFmtId="0" fontId="20" fillId="0" borderId="17" xfId="24" applyFont="1" applyBorder="1" applyAlignment="1">
      <alignment horizontal="center" wrapText="1"/>
    </xf>
    <xf numFmtId="0" fontId="20" fillId="0" borderId="18" xfId="24" applyFont="1" applyBorder="1" applyAlignment="1">
      <alignment horizontal="center" wrapText="1"/>
    </xf>
    <xf numFmtId="0" fontId="20" fillId="0" borderId="19" xfId="24" applyFont="1" applyBorder="1" applyAlignment="1">
      <alignment horizontal="center" wrapText="1"/>
    </xf>
    <xf numFmtId="164" fontId="21" fillId="3" borderId="21" xfId="24" applyNumberFormat="1" applyFont="1" applyFill="1" applyBorder="1" applyAlignment="1">
      <alignment horizontal="right" vertical="top"/>
    </xf>
    <xf numFmtId="165" fontId="21" fillId="3" borderId="22" xfId="24" applyNumberFormat="1" applyFont="1" applyFill="1" applyBorder="1" applyAlignment="1">
      <alignment horizontal="right" vertical="top"/>
    </xf>
    <xf numFmtId="165" fontId="21" fillId="3" borderId="23" xfId="24" applyNumberFormat="1" applyFont="1" applyFill="1" applyBorder="1" applyAlignment="1">
      <alignment horizontal="right" vertical="top"/>
    </xf>
    <xf numFmtId="164" fontId="21" fillId="3" borderId="25" xfId="24" applyNumberFormat="1" applyFont="1" applyFill="1" applyBorder="1" applyAlignment="1">
      <alignment horizontal="right" vertical="top"/>
    </xf>
    <xf numFmtId="165" fontId="21" fillId="3" borderId="26" xfId="24" applyNumberFormat="1" applyFont="1" applyFill="1" applyBorder="1" applyAlignment="1">
      <alignment horizontal="right" vertical="top"/>
    </xf>
    <xf numFmtId="165" fontId="21" fillId="3" borderId="27" xfId="24" applyNumberFormat="1" applyFont="1" applyFill="1" applyBorder="1" applyAlignment="1">
      <alignment horizontal="right" vertical="top"/>
    </xf>
    <xf numFmtId="0" fontId="21" fillId="3" borderId="27" xfId="24" applyFont="1" applyFill="1" applyBorder="1" applyAlignment="1">
      <alignment horizontal="left" vertical="top" wrapText="1"/>
    </xf>
    <xf numFmtId="0" fontId="21" fillId="3" borderId="26" xfId="24" applyFont="1" applyFill="1" applyBorder="1" applyAlignment="1">
      <alignment horizontal="left" vertical="top" wrapText="1"/>
    </xf>
    <xf numFmtId="164" fontId="21" fillId="3" borderId="29" xfId="24" applyNumberFormat="1" applyFont="1" applyFill="1" applyBorder="1" applyAlignment="1">
      <alignment horizontal="right" vertical="top"/>
    </xf>
    <xf numFmtId="165" fontId="21" fillId="3" borderId="30" xfId="24" applyNumberFormat="1" applyFont="1" applyFill="1" applyBorder="1" applyAlignment="1">
      <alignment horizontal="right" vertical="top"/>
    </xf>
    <xf numFmtId="0" fontId="21" fillId="3" borderId="30" xfId="24" applyFont="1" applyFill="1" applyBorder="1" applyAlignment="1">
      <alignment horizontal="left" vertical="top" wrapText="1"/>
    </xf>
    <xf numFmtId="0" fontId="21" fillId="3" borderId="31" xfId="24"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1" xfId="1" applyFont="1" applyFill="1" applyBorder="1" applyAlignment="1">
      <alignment horizontal="left" vertical="top" wrapText="1"/>
    </xf>
    <xf numFmtId="0" fontId="10" fillId="0" borderId="0" xfId="0" applyFont="1" applyAlignment="1">
      <alignment wrapText="1"/>
    </xf>
    <xf numFmtId="0" fontId="25" fillId="0" borderId="0" xfId="0" applyFont="1"/>
    <xf numFmtId="0" fontId="6" fillId="10" borderId="0" xfId="0" applyFont="1" applyFill="1"/>
    <xf numFmtId="165" fontId="6" fillId="10" borderId="0" xfId="0" applyNumberFormat="1" applyFont="1" applyFill="1"/>
    <xf numFmtId="165" fontId="6" fillId="11" borderId="0" xfId="0" applyNumberFormat="1" applyFont="1" applyFill="1"/>
    <xf numFmtId="0" fontId="6" fillId="11" borderId="0" xfId="0" applyFont="1" applyFill="1"/>
    <xf numFmtId="0" fontId="1" fillId="0" borderId="0" xfId="27" applyFont="1"/>
    <xf numFmtId="0" fontId="4" fillId="2" borderId="20" xfId="27" applyFont="1" applyFill="1" applyBorder="1" applyAlignment="1">
      <alignment horizontal="left" vertical="top" wrapText="1"/>
    </xf>
    <xf numFmtId="165" fontId="4" fillId="3" borderId="22" xfId="27" applyNumberFormat="1" applyFont="1" applyFill="1" applyBorder="1" applyAlignment="1">
      <alignment horizontal="right" vertical="top"/>
    </xf>
    <xf numFmtId="0" fontId="4" fillId="2" borderId="24" xfId="27" applyFont="1" applyFill="1" applyBorder="1" applyAlignment="1">
      <alignment horizontal="left" vertical="top" wrapText="1"/>
    </xf>
    <xf numFmtId="165" fontId="4" fillId="3" borderId="26" xfId="27" applyNumberFormat="1" applyFont="1" applyFill="1" applyBorder="1" applyAlignment="1">
      <alignment horizontal="right" vertical="top"/>
    </xf>
    <xf numFmtId="2" fontId="4" fillId="0" borderId="0" xfId="27" applyNumberFormat="1" applyFont="1" applyFill="1" applyBorder="1" applyAlignment="1">
      <alignment horizontal="right" vertical="top"/>
    </xf>
    <xf numFmtId="2" fontId="4" fillId="11" borderId="0" xfId="27" applyNumberFormat="1" applyFont="1" applyFill="1" applyBorder="1" applyAlignment="1">
      <alignment horizontal="right" vertical="top"/>
    </xf>
    <xf numFmtId="168" fontId="6" fillId="11" borderId="0" xfId="0" applyNumberFormat="1" applyFont="1" applyFill="1"/>
    <xf numFmtId="2" fontId="4" fillId="10" borderId="0" xfId="27" applyNumberFormat="1" applyFont="1" applyFill="1" applyBorder="1" applyAlignment="1">
      <alignment horizontal="right" vertical="top"/>
    </xf>
    <xf numFmtId="168" fontId="6" fillId="10" borderId="0" xfId="0" applyNumberFormat="1" applyFont="1" applyFill="1"/>
    <xf numFmtId="165" fontId="6" fillId="12" borderId="0" xfId="0" applyNumberFormat="1" applyFont="1" applyFill="1"/>
    <xf numFmtId="0" fontId="6" fillId="12" borderId="0" xfId="0" applyFont="1" applyFill="1"/>
    <xf numFmtId="2" fontId="4" fillId="12" borderId="0" xfId="27" applyNumberFormat="1" applyFont="1" applyFill="1" applyBorder="1" applyAlignment="1">
      <alignment horizontal="right" vertical="top"/>
    </xf>
    <xf numFmtId="165" fontId="4" fillId="3" borderId="22" xfId="16" applyNumberFormat="1" applyFont="1" applyFill="1" applyBorder="1" applyAlignment="1">
      <alignment horizontal="right" vertical="top"/>
    </xf>
    <xf numFmtId="165" fontId="4" fillId="3" borderId="26" xfId="16" applyNumberFormat="1" applyFont="1" applyFill="1" applyBorder="1" applyAlignment="1">
      <alignment horizontal="right" vertical="top"/>
    </xf>
    <xf numFmtId="0" fontId="8" fillId="0" borderId="0" xfId="20" applyFont="1" applyBorder="1" applyAlignment="1">
      <alignment vertical="center"/>
    </xf>
    <xf numFmtId="0" fontId="1" fillId="0" borderId="0" xfId="20" applyFont="1"/>
    <xf numFmtId="0" fontId="4" fillId="0" borderId="0" xfId="20" applyFont="1" applyBorder="1" applyAlignment="1"/>
    <xf numFmtId="0" fontId="4" fillId="0" borderId="35" xfId="20" applyFont="1" applyBorder="1" applyAlignment="1"/>
    <xf numFmtId="0" fontId="4" fillId="0" borderId="36" xfId="20" applyFont="1" applyBorder="1" applyAlignment="1"/>
    <xf numFmtId="0" fontId="4" fillId="0" borderId="37" xfId="20" applyFont="1" applyBorder="1" applyAlignment="1"/>
    <xf numFmtId="0" fontId="4" fillId="0" borderId="3" xfId="20" applyFont="1" applyBorder="1" applyAlignment="1">
      <alignment horizontal="left" wrapText="1"/>
    </xf>
    <xf numFmtId="0" fontId="4" fillId="0" borderId="3" xfId="20" applyFont="1" applyBorder="1" applyAlignment="1"/>
    <xf numFmtId="0" fontId="4" fillId="0" borderId="17" xfId="20" applyFont="1" applyBorder="1" applyAlignment="1">
      <alignment horizontal="center"/>
    </xf>
    <xf numFmtId="0" fontId="4" fillId="0" borderId="18" xfId="20" applyFont="1" applyBorder="1" applyAlignment="1">
      <alignment horizontal="center"/>
    </xf>
    <xf numFmtId="0" fontId="4" fillId="0" borderId="19" xfId="20" applyFont="1" applyBorder="1" applyAlignment="1"/>
    <xf numFmtId="0" fontId="4" fillId="2" borderId="0" xfId="20" applyFont="1" applyFill="1" applyBorder="1" applyAlignment="1">
      <alignment horizontal="left" vertical="top"/>
    </xf>
    <xf numFmtId="166" fontId="4" fillId="3" borderId="0" xfId="20" applyNumberFormat="1" applyFont="1" applyFill="1" applyBorder="1" applyAlignment="1">
      <alignment horizontal="right" vertical="top"/>
    </xf>
    <xf numFmtId="0" fontId="4" fillId="2" borderId="20" xfId="20" applyFont="1" applyFill="1" applyBorder="1" applyAlignment="1">
      <alignment vertical="top"/>
    </xf>
    <xf numFmtId="0" fontId="4" fillId="2" borderId="20" xfId="20" applyFont="1" applyFill="1" applyBorder="1" applyAlignment="1">
      <alignment horizontal="left" vertical="top"/>
    </xf>
    <xf numFmtId="164" fontId="4" fillId="3" borderId="21" xfId="20" applyNumberFormat="1" applyFont="1" applyFill="1" applyBorder="1" applyAlignment="1">
      <alignment horizontal="right" vertical="top"/>
    </xf>
    <xf numFmtId="167" fontId="4" fillId="3" borderId="22" xfId="20" applyNumberFormat="1" applyFont="1" applyFill="1" applyBorder="1" applyAlignment="1">
      <alignment horizontal="right" vertical="top"/>
    </xf>
    <xf numFmtId="167" fontId="4" fillId="3" borderId="23" xfId="20" applyNumberFormat="1" applyFont="1" applyFill="1" applyBorder="1" applyAlignment="1">
      <alignment horizontal="right" vertical="top"/>
    </xf>
    <xf numFmtId="166" fontId="4" fillId="3" borderId="23" xfId="20" applyNumberFormat="1" applyFont="1" applyFill="1" applyBorder="1" applyAlignment="1">
      <alignment horizontal="right" vertical="top"/>
    </xf>
    <xf numFmtId="0" fontId="4" fillId="2" borderId="24" xfId="20" applyFont="1" applyFill="1" applyBorder="1" applyAlignment="1">
      <alignment vertical="top"/>
    </xf>
    <xf numFmtId="0" fontId="4" fillId="2" borderId="24" xfId="20" applyFont="1" applyFill="1" applyBorder="1" applyAlignment="1">
      <alignment horizontal="left" vertical="top"/>
    </xf>
    <xf numFmtId="164" fontId="4" fillId="3" borderId="25" xfId="20" applyNumberFormat="1" applyFont="1" applyFill="1" applyBorder="1" applyAlignment="1">
      <alignment horizontal="right" vertical="top"/>
    </xf>
    <xf numFmtId="167" fontId="4" fillId="3" borderId="26" xfId="20" applyNumberFormat="1" applyFont="1" applyFill="1" applyBorder="1" applyAlignment="1">
      <alignment horizontal="right" vertical="top"/>
    </xf>
    <xf numFmtId="167" fontId="4" fillId="3" borderId="27" xfId="20" applyNumberFormat="1" applyFont="1" applyFill="1" applyBorder="1" applyAlignment="1">
      <alignment horizontal="right" vertical="top"/>
    </xf>
    <xf numFmtId="0" fontId="4" fillId="0" borderId="0" xfId="20" applyFont="1" applyBorder="1" applyAlignment="1">
      <alignment horizontal="left" wrapText="1"/>
    </xf>
    <xf numFmtId="166" fontId="4" fillId="3" borderId="27" xfId="20" applyNumberFormat="1" applyFont="1" applyFill="1" applyBorder="1" applyAlignment="1">
      <alignment horizontal="right" vertical="top"/>
    </xf>
    <xf numFmtId="0" fontId="4" fillId="2" borderId="28" xfId="20" applyFont="1" applyFill="1" applyBorder="1" applyAlignment="1">
      <alignment vertical="top"/>
    </xf>
    <xf numFmtId="164" fontId="4" fillId="3" borderId="29" xfId="20" applyNumberFormat="1" applyFont="1" applyFill="1" applyBorder="1" applyAlignment="1">
      <alignment horizontal="right" vertical="top"/>
    </xf>
    <xf numFmtId="167" fontId="4" fillId="3" borderId="30" xfId="20" applyNumberFormat="1" applyFont="1" applyFill="1" applyBorder="1" applyAlignment="1">
      <alignment horizontal="right" vertical="top"/>
    </xf>
    <xf numFmtId="167" fontId="4" fillId="3" borderId="31" xfId="20" applyNumberFormat="1" applyFont="1" applyFill="1" applyBorder="1" applyAlignment="1">
      <alignment horizontal="right" vertical="top"/>
    </xf>
    <xf numFmtId="0" fontId="4" fillId="0" borderId="0" xfId="20" applyFont="1" applyBorder="1" applyAlignment="1">
      <alignment vertical="top"/>
    </xf>
    <xf numFmtId="0" fontId="8" fillId="0" borderId="0" xfId="19" applyFont="1" applyBorder="1" applyAlignment="1">
      <alignment vertical="center" wrapText="1"/>
    </xf>
    <xf numFmtId="0" fontId="1" fillId="0" borderId="0" xfId="19" applyFont="1"/>
    <xf numFmtId="0" fontId="4" fillId="0" borderId="0" xfId="19" applyFont="1" applyBorder="1" applyAlignment="1"/>
    <xf numFmtId="0" fontId="4" fillId="0" borderId="35" xfId="19" applyFont="1" applyBorder="1" applyAlignment="1">
      <alignment wrapText="1"/>
    </xf>
    <xf numFmtId="0" fontId="4" fillId="0" borderId="36" xfId="19" applyFont="1" applyBorder="1" applyAlignment="1">
      <alignment wrapText="1"/>
    </xf>
    <xf numFmtId="0" fontId="4" fillId="0" borderId="37" xfId="19" applyFont="1" applyBorder="1" applyAlignment="1">
      <alignment wrapText="1"/>
    </xf>
    <xf numFmtId="0" fontId="4" fillId="0" borderId="3" xfId="19" applyFont="1" applyBorder="1" applyAlignment="1">
      <alignment horizontal="left" wrapText="1"/>
    </xf>
    <xf numFmtId="0" fontId="4" fillId="0" borderId="3" xfId="19" applyFont="1" applyBorder="1" applyAlignment="1"/>
    <xf numFmtId="0" fontId="4" fillId="0" borderId="17" xfId="19" applyFont="1" applyBorder="1" applyAlignment="1">
      <alignment horizontal="center" wrapText="1"/>
    </xf>
    <xf numFmtId="0" fontId="4" fillId="0" borderId="18" xfId="19" applyFont="1" applyBorder="1" applyAlignment="1">
      <alignment horizontal="center" wrapText="1"/>
    </xf>
    <xf numFmtId="0" fontId="4" fillId="0" borderId="19" xfId="19" applyFont="1" applyBorder="1" applyAlignment="1">
      <alignment wrapText="1"/>
    </xf>
    <xf numFmtId="0" fontId="4" fillId="2" borderId="0" xfId="19" applyFont="1" applyFill="1" applyBorder="1" applyAlignment="1">
      <alignment horizontal="left" vertical="top"/>
    </xf>
    <xf numFmtId="166" fontId="4" fillId="3" borderId="0" xfId="19" applyNumberFormat="1" applyFont="1" applyFill="1" applyBorder="1" applyAlignment="1">
      <alignment horizontal="right" vertical="top"/>
    </xf>
    <xf numFmtId="0" fontId="4" fillId="2" borderId="20" xfId="19" applyFont="1" applyFill="1" applyBorder="1" applyAlignment="1">
      <alignment vertical="top" wrapText="1"/>
    </xf>
    <xf numFmtId="0" fontId="4" fillId="2" borderId="20" xfId="19" applyFont="1" applyFill="1" applyBorder="1" applyAlignment="1">
      <alignment horizontal="left" vertical="top" wrapText="1"/>
    </xf>
    <xf numFmtId="166" fontId="4" fillId="3" borderId="23" xfId="19" applyNumberFormat="1" applyFont="1" applyFill="1" applyBorder="1" applyAlignment="1">
      <alignment horizontal="right" vertical="top"/>
    </xf>
    <xf numFmtId="0" fontId="4" fillId="2" borderId="24" xfId="19" applyFont="1" applyFill="1" applyBorder="1" applyAlignment="1">
      <alignment vertical="top" wrapText="1"/>
    </xf>
    <xf numFmtId="0" fontId="4" fillId="2" borderId="24" xfId="19" applyFont="1" applyFill="1" applyBorder="1" applyAlignment="1">
      <alignment horizontal="left" vertical="top"/>
    </xf>
    <xf numFmtId="166" fontId="4" fillId="3" borderId="27" xfId="19" applyNumberFormat="1" applyFont="1" applyFill="1" applyBorder="1" applyAlignment="1">
      <alignment horizontal="right" vertical="top"/>
    </xf>
    <xf numFmtId="0" fontId="4" fillId="2" borderId="24" xfId="19" applyFont="1" applyFill="1" applyBorder="1" applyAlignment="1">
      <alignment horizontal="left" vertical="top" wrapText="1"/>
    </xf>
    <xf numFmtId="0" fontId="4" fillId="2" borderId="28" xfId="19" applyFont="1" applyFill="1" applyBorder="1" applyAlignment="1">
      <alignment vertical="top" wrapText="1"/>
    </xf>
    <xf numFmtId="0" fontId="4" fillId="0" borderId="0" xfId="19" applyFont="1" applyBorder="1" applyAlignment="1">
      <alignment vertical="top" wrapText="1"/>
    </xf>
    <xf numFmtId="0" fontId="27" fillId="2" borderId="20" xfId="26" applyFont="1" applyFill="1" applyBorder="1" applyAlignment="1">
      <alignment horizontal="left" vertical="top" wrapText="1"/>
    </xf>
    <xf numFmtId="165" fontId="27" fillId="3" borderId="22" xfId="26" applyNumberFormat="1" applyFont="1" applyFill="1" applyBorder="1" applyAlignment="1">
      <alignment horizontal="right" vertical="top"/>
    </xf>
    <xf numFmtId="0" fontId="27" fillId="2" borderId="24" xfId="26" applyFont="1" applyFill="1" applyBorder="1" applyAlignment="1">
      <alignment horizontal="left" vertical="top" wrapText="1"/>
    </xf>
    <xf numFmtId="165" fontId="27" fillId="3" borderId="26" xfId="26" applyNumberFormat="1" applyFont="1" applyFill="1" applyBorder="1" applyAlignment="1">
      <alignment horizontal="right" vertical="top"/>
    </xf>
    <xf numFmtId="165" fontId="4" fillId="3" borderId="22" xfId="25" applyNumberFormat="1" applyFont="1" applyFill="1" applyBorder="1" applyAlignment="1">
      <alignment horizontal="right" vertical="top"/>
    </xf>
    <xf numFmtId="165" fontId="4" fillId="3" borderId="26" xfId="25" applyNumberFormat="1" applyFont="1" applyFill="1" applyBorder="1" applyAlignment="1">
      <alignment horizontal="right" vertical="top"/>
    </xf>
    <xf numFmtId="0" fontId="4" fillId="0" borderId="0" xfId="25" applyFont="1" applyFill="1" applyBorder="1" applyAlignment="1">
      <alignment vertical="top"/>
    </xf>
    <xf numFmtId="0" fontId="4" fillId="0" borderId="0" xfId="25" applyFont="1" applyFill="1" applyBorder="1" applyAlignment="1">
      <alignment horizontal="left" vertical="top"/>
    </xf>
    <xf numFmtId="164" fontId="4" fillId="0" borderId="0" xfId="25" applyNumberFormat="1" applyFont="1" applyFill="1" applyBorder="1" applyAlignment="1">
      <alignment horizontal="right" vertical="top"/>
    </xf>
    <xf numFmtId="165" fontId="4" fillId="0" borderId="0" xfId="25" applyNumberFormat="1" applyFont="1" applyFill="1" applyBorder="1" applyAlignment="1">
      <alignment horizontal="right" vertical="top"/>
    </xf>
    <xf numFmtId="0" fontId="1" fillId="0" borderId="0" xfId="25" applyFont="1" applyFill="1" applyAlignment="1"/>
    <xf numFmtId="0" fontId="1" fillId="0" borderId="0" xfId="1" applyFont="1" applyFill="1" applyBorder="1" applyAlignment="1"/>
    <xf numFmtId="0" fontId="1" fillId="0" borderId="0" xfId="1" applyFont="1" applyFill="1" applyAlignment="1"/>
    <xf numFmtId="165" fontId="18" fillId="3" borderId="42" xfId="28" applyNumberFormat="1" applyFont="1" applyFill="1" applyBorder="1" applyAlignment="1">
      <alignment horizontal="right" vertical="top"/>
    </xf>
    <xf numFmtId="165" fontId="6" fillId="0" borderId="0" xfId="0" applyNumberFormat="1" applyFont="1" applyFill="1"/>
    <xf numFmtId="168" fontId="6" fillId="0" borderId="0" xfId="0" applyNumberFormat="1" applyFont="1" applyFill="1"/>
    <xf numFmtId="0" fontId="6" fillId="0" borderId="0" xfId="0" applyFont="1" applyFill="1" applyBorder="1"/>
    <xf numFmtId="0" fontId="10" fillId="0" borderId="0" xfId="0" applyFont="1" applyFill="1" applyBorder="1" applyAlignment="1">
      <alignment wrapText="1"/>
    </xf>
    <xf numFmtId="165" fontId="4" fillId="0" borderId="0" xfId="27" applyNumberFormat="1" applyFont="1" applyFill="1" applyBorder="1" applyAlignment="1">
      <alignment horizontal="right" vertical="top"/>
    </xf>
    <xf numFmtId="165" fontId="6" fillId="0" borderId="0" xfId="0" applyNumberFormat="1" applyFont="1" applyFill="1" applyBorder="1"/>
    <xf numFmtId="168" fontId="6" fillId="0" borderId="0" xfId="0" applyNumberFormat="1" applyFont="1" applyFill="1" applyBorder="1"/>
    <xf numFmtId="0" fontId="4" fillId="0" borderId="0" xfId="19" applyFont="1" applyFill="1" applyBorder="1" applyAlignment="1">
      <alignment horizontal="left" vertical="top"/>
    </xf>
    <xf numFmtId="0" fontId="4" fillId="0" borderId="20" xfId="19" applyFont="1" applyFill="1" applyBorder="1" applyAlignment="1">
      <alignment horizontal="left" vertical="top" wrapText="1"/>
    </xf>
    <xf numFmtId="0" fontId="4" fillId="0" borderId="24" xfId="19" applyFont="1" applyFill="1" applyBorder="1" applyAlignment="1">
      <alignment horizontal="left" vertical="top"/>
    </xf>
    <xf numFmtId="0" fontId="4" fillId="0" borderId="24" xfId="19" applyFont="1" applyFill="1" applyBorder="1" applyAlignment="1">
      <alignment horizontal="left" vertical="top" wrapText="1"/>
    </xf>
    <xf numFmtId="166" fontId="6" fillId="11" borderId="0" xfId="0" applyNumberFormat="1" applyFont="1" applyFill="1"/>
    <xf numFmtId="165" fontId="18" fillId="3" borderId="22" xfId="30" applyNumberFormat="1" applyFont="1" applyFill="1" applyBorder="1" applyAlignment="1">
      <alignment horizontal="right" vertical="top"/>
    </xf>
    <xf numFmtId="165" fontId="18" fillId="3" borderId="26" xfId="30" applyNumberFormat="1" applyFont="1" applyFill="1" applyBorder="1" applyAlignment="1">
      <alignment horizontal="right" vertical="top"/>
    </xf>
    <xf numFmtId="164" fontId="4" fillId="0" borderId="0" xfId="1" applyNumberFormat="1" applyFont="1" applyFill="1" applyBorder="1" applyAlignment="1">
      <alignment horizontal="right" vertical="top"/>
    </xf>
    <xf numFmtId="0" fontId="4" fillId="0" borderId="0" xfId="1" applyFont="1" applyFill="1" applyBorder="1" applyAlignment="1">
      <alignment vertical="top" wrapText="1"/>
    </xf>
    <xf numFmtId="165" fontId="5" fillId="0" borderId="0" xfId="1" applyNumberFormat="1" applyFont="1" applyFill="1" applyBorder="1" applyAlignment="1">
      <alignment horizontal="left" vertical="top" wrapText="1"/>
    </xf>
    <xf numFmtId="0" fontId="6" fillId="0" borderId="0" xfId="0" applyFont="1" applyAlignment="1">
      <alignment wrapText="1"/>
    </xf>
    <xf numFmtId="0" fontId="6" fillId="9" borderId="0" xfId="0" applyFont="1" applyFill="1"/>
    <xf numFmtId="0" fontId="1" fillId="0" borderId="0" xfId="31"/>
    <xf numFmtId="0" fontId="20" fillId="0" borderId="17" xfId="31" applyFont="1" applyBorder="1" applyAlignment="1">
      <alignment horizontal="center" wrapText="1"/>
    </xf>
    <xf numFmtId="0" fontId="20" fillId="0" borderId="18" xfId="31" applyFont="1" applyBorder="1" applyAlignment="1">
      <alignment horizontal="center" wrapText="1"/>
    </xf>
    <xf numFmtId="0" fontId="20" fillId="0" borderId="19" xfId="31" applyFont="1" applyBorder="1" applyAlignment="1">
      <alignment horizontal="center" wrapText="1"/>
    </xf>
    <xf numFmtId="0" fontId="20" fillId="2" borderId="20" xfId="31" applyFont="1" applyFill="1" applyBorder="1" applyAlignment="1">
      <alignment horizontal="left" vertical="top"/>
    </xf>
    <xf numFmtId="164" fontId="21" fillId="3" borderId="21" xfId="31" applyNumberFormat="1" applyFont="1" applyFill="1" applyBorder="1" applyAlignment="1">
      <alignment horizontal="right" vertical="top"/>
    </xf>
    <xf numFmtId="165" fontId="21" fillId="3" borderId="22" xfId="31" applyNumberFormat="1" applyFont="1" applyFill="1" applyBorder="1" applyAlignment="1">
      <alignment horizontal="right" vertical="top"/>
    </xf>
    <xf numFmtId="165" fontId="21" fillId="3" borderId="23" xfId="31" applyNumberFormat="1" applyFont="1" applyFill="1" applyBorder="1" applyAlignment="1">
      <alignment horizontal="right" vertical="top"/>
    </xf>
    <xf numFmtId="0" fontId="20" fillId="2" borderId="24" xfId="31" applyFont="1" applyFill="1" applyBorder="1" applyAlignment="1">
      <alignment horizontal="left" vertical="top"/>
    </xf>
    <xf numFmtId="164" fontId="21" fillId="3" borderId="25" xfId="31" applyNumberFormat="1" applyFont="1" applyFill="1" applyBorder="1" applyAlignment="1">
      <alignment horizontal="right" vertical="top"/>
    </xf>
    <xf numFmtId="165" fontId="21" fillId="3" borderId="26" xfId="31" applyNumberFormat="1" applyFont="1" applyFill="1" applyBorder="1" applyAlignment="1">
      <alignment horizontal="right" vertical="top"/>
    </xf>
    <xf numFmtId="165" fontId="21" fillId="3" borderId="27" xfId="31" applyNumberFormat="1" applyFont="1" applyFill="1" applyBorder="1" applyAlignment="1">
      <alignment horizontal="right" vertical="top"/>
    </xf>
    <xf numFmtId="0" fontId="21" fillId="3" borderId="27" xfId="31" applyFont="1" applyFill="1" applyBorder="1" applyAlignment="1">
      <alignment horizontal="left" vertical="top" wrapText="1"/>
    </xf>
    <xf numFmtId="0" fontId="21" fillId="3" borderId="26" xfId="31" applyFont="1" applyFill="1" applyBorder="1" applyAlignment="1">
      <alignment horizontal="left" vertical="top" wrapText="1"/>
    </xf>
    <xf numFmtId="164" fontId="21" fillId="3" borderId="29" xfId="31" applyNumberFormat="1" applyFont="1" applyFill="1" applyBorder="1" applyAlignment="1">
      <alignment horizontal="right" vertical="top"/>
    </xf>
    <xf numFmtId="165" fontId="21" fillId="3" borderId="30" xfId="31" applyNumberFormat="1" applyFont="1" applyFill="1" applyBorder="1" applyAlignment="1">
      <alignment horizontal="right" vertical="top"/>
    </xf>
    <xf numFmtId="0" fontId="21" fillId="3" borderId="30" xfId="31" applyFont="1" applyFill="1" applyBorder="1" applyAlignment="1">
      <alignment horizontal="left" vertical="top" wrapText="1"/>
    </xf>
    <xf numFmtId="0" fontId="21" fillId="3" borderId="31" xfId="31" applyFont="1" applyFill="1" applyBorder="1" applyAlignment="1">
      <alignment horizontal="left" vertical="top" wrapText="1"/>
    </xf>
    <xf numFmtId="0" fontId="6" fillId="9" borderId="0" xfId="0" applyFont="1" applyFill="1" applyAlignment="1"/>
    <xf numFmtId="0" fontId="6" fillId="9" borderId="0" xfId="0" applyFont="1" applyFill="1" applyAlignment="1">
      <alignment wrapText="1"/>
    </xf>
    <xf numFmtId="169" fontId="30" fillId="0" borderId="0" xfId="32" applyNumberFormat="1" applyFont="1" applyFill="1"/>
    <xf numFmtId="164" fontId="6" fillId="0" borderId="0" xfId="0" applyNumberFormat="1" applyFont="1"/>
    <xf numFmtId="1" fontId="6" fillId="0" borderId="0" xfId="0" applyNumberFormat="1" applyFont="1"/>
    <xf numFmtId="1" fontId="4" fillId="0" borderId="0" xfId="19" applyNumberFormat="1" applyFont="1" applyBorder="1" applyAlignment="1">
      <alignment vertical="top" wrapText="1"/>
    </xf>
    <xf numFmtId="0" fontId="16" fillId="0" borderId="0" xfId="33"/>
    <xf numFmtId="0" fontId="17" fillId="0" borderId="17" xfId="33" applyFont="1" applyBorder="1" applyAlignment="1">
      <alignment horizontal="center" wrapText="1"/>
    </xf>
    <xf numFmtId="0" fontId="17" fillId="0" borderId="18" xfId="33" applyFont="1" applyBorder="1" applyAlignment="1">
      <alignment horizontal="center" wrapText="1"/>
    </xf>
    <xf numFmtId="0" fontId="17" fillId="0" borderId="19" xfId="33" applyFont="1" applyBorder="1" applyAlignment="1">
      <alignment horizontal="center" wrapText="1"/>
    </xf>
    <xf numFmtId="164" fontId="18" fillId="3" borderId="21" xfId="33" applyNumberFormat="1" applyFont="1" applyFill="1" applyBorder="1" applyAlignment="1">
      <alignment horizontal="right" vertical="top"/>
    </xf>
    <xf numFmtId="165" fontId="18" fillId="3" borderId="22" xfId="33" applyNumberFormat="1" applyFont="1" applyFill="1" applyBorder="1" applyAlignment="1">
      <alignment horizontal="right" vertical="top"/>
    </xf>
    <xf numFmtId="165" fontId="18" fillId="3" borderId="23" xfId="33" applyNumberFormat="1" applyFont="1" applyFill="1" applyBorder="1" applyAlignment="1">
      <alignment horizontal="right" vertical="top"/>
    </xf>
    <xf numFmtId="0" fontId="17" fillId="2" borderId="24" xfId="33" applyFont="1" applyFill="1" applyBorder="1" applyAlignment="1">
      <alignment horizontal="left" vertical="top" wrapText="1"/>
    </xf>
    <xf numFmtId="164" fontId="18" fillId="3" borderId="25" xfId="33" applyNumberFormat="1" applyFont="1" applyFill="1" applyBorder="1" applyAlignment="1">
      <alignment horizontal="right" vertical="top"/>
    </xf>
    <xf numFmtId="165" fontId="18" fillId="3" borderId="26" xfId="33" applyNumberFormat="1" applyFont="1" applyFill="1" applyBorder="1" applyAlignment="1">
      <alignment horizontal="right" vertical="top"/>
    </xf>
    <xf numFmtId="165" fontId="18" fillId="3" borderId="27" xfId="33" applyNumberFormat="1" applyFont="1" applyFill="1" applyBorder="1" applyAlignment="1">
      <alignment horizontal="right" vertical="top"/>
    </xf>
    <xf numFmtId="0" fontId="18" fillId="3" borderId="27" xfId="33" applyFont="1" applyFill="1" applyBorder="1" applyAlignment="1">
      <alignment horizontal="left" vertical="top" wrapText="1"/>
    </xf>
    <xf numFmtId="0" fontId="18" fillId="3" borderId="26" xfId="33" applyFont="1" applyFill="1" applyBorder="1" applyAlignment="1">
      <alignment horizontal="left" vertical="top" wrapText="1"/>
    </xf>
    <xf numFmtId="164" fontId="18" fillId="3" borderId="29" xfId="33" applyNumberFormat="1" applyFont="1" applyFill="1" applyBorder="1" applyAlignment="1">
      <alignment horizontal="right" vertical="top"/>
    </xf>
    <xf numFmtId="165" fontId="18" fillId="3" borderId="30" xfId="33" applyNumberFormat="1" applyFont="1" applyFill="1" applyBorder="1" applyAlignment="1">
      <alignment horizontal="right" vertical="top"/>
    </xf>
    <xf numFmtId="0" fontId="18" fillId="3" borderId="30" xfId="33" applyFont="1" applyFill="1" applyBorder="1" applyAlignment="1">
      <alignment horizontal="left" vertical="top" wrapText="1"/>
    </xf>
    <xf numFmtId="0" fontId="18" fillId="3" borderId="31" xfId="33" applyFont="1" applyFill="1" applyBorder="1" applyAlignment="1">
      <alignment horizontal="left" vertical="top" wrapText="1"/>
    </xf>
    <xf numFmtId="0" fontId="16" fillId="0" borderId="0" xfId="34"/>
    <xf numFmtId="0" fontId="17" fillId="0" borderId="17" xfId="34" applyFont="1" applyBorder="1" applyAlignment="1">
      <alignment horizontal="center" wrapText="1"/>
    </xf>
    <xf numFmtId="0" fontId="17" fillId="0" borderId="18" xfId="34" applyFont="1" applyBorder="1" applyAlignment="1">
      <alignment horizontal="center" wrapText="1"/>
    </xf>
    <xf numFmtId="164" fontId="18" fillId="3" borderId="21" xfId="34" applyNumberFormat="1" applyFont="1" applyFill="1" applyBorder="1" applyAlignment="1">
      <alignment horizontal="right" vertical="top"/>
    </xf>
    <xf numFmtId="167" fontId="18" fillId="3" borderId="22" xfId="34" applyNumberFormat="1" applyFont="1" applyFill="1" applyBorder="1" applyAlignment="1">
      <alignment horizontal="right" vertical="top"/>
    </xf>
    <xf numFmtId="167" fontId="18" fillId="3" borderId="23" xfId="34" applyNumberFormat="1" applyFont="1" applyFill="1" applyBorder="1" applyAlignment="1">
      <alignment horizontal="right" vertical="top"/>
    </xf>
    <xf numFmtId="164" fontId="18" fillId="3" borderId="25" xfId="34" applyNumberFormat="1" applyFont="1" applyFill="1" applyBorder="1" applyAlignment="1">
      <alignment horizontal="right" vertical="top"/>
    </xf>
    <xf numFmtId="167" fontId="18" fillId="3" borderId="26" xfId="34" applyNumberFormat="1" applyFont="1" applyFill="1" applyBorder="1" applyAlignment="1">
      <alignment horizontal="right" vertical="top"/>
    </xf>
    <xf numFmtId="167" fontId="18" fillId="3" borderId="27" xfId="34" applyNumberFormat="1" applyFont="1" applyFill="1" applyBorder="1" applyAlignment="1">
      <alignment horizontal="right" vertical="top"/>
    </xf>
    <xf numFmtId="164" fontId="18" fillId="3" borderId="29" xfId="34" applyNumberFormat="1" applyFont="1" applyFill="1" applyBorder="1" applyAlignment="1">
      <alignment horizontal="right" vertical="top"/>
    </xf>
    <xf numFmtId="167" fontId="18" fillId="3" borderId="30" xfId="34" applyNumberFormat="1" applyFont="1" applyFill="1" applyBorder="1" applyAlignment="1">
      <alignment horizontal="right" vertical="top"/>
    </xf>
    <xf numFmtId="167" fontId="18" fillId="3" borderId="31" xfId="34" applyNumberFormat="1" applyFont="1" applyFill="1" applyBorder="1" applyAlignment="1">
      <alignment horizontal="right" vertical="top"/>
    </xf>
    <xf numFmtId="0" fontId="16" fillId="0" borderId="0" xfId="35"/>
    <xf numFmtId="164" fontId="32" fillId="0" borderId="43" xfId="35" applyNumberFormat="1" applyFont="1" applyFill="1" applyBorder="1" applyAlignment="1">
      <alignment horizontal="right" vertical="top"/>
    </xf>
    <xf numFmtId="167" fontId="32" fillId="0" borderId="44" xfId="35" applyNumberFormat="1" applyFont="1" applyFill="1" applyBorder="1" applyAlignment="1">
      <alignment horizontal="right" vertical="top"/>
    </xf>
    <xf numFmtId="167" fontId="32" fillId="0" borderId="45" xfId="35" applyNumberFormat="1" applyFont="1" applyFill="1" applyBorder="1" applyAlignment="1">
      <alignment horizontal="right" vertical="top"/>
    </xf>
    <xf numFmtId="164" fontId="32" fillId="0" borderId="46" xfId="35" applyNumberFormat="1" applyFont="1" applyFill="1" applyBorder="1" applyAlignment="1">
      <alignment horizontal="right" vertical="top"/>
    </xf>
    <xf numFmtId="167" fontId="32" fillId="0" borderId="47" xfId="35" applyNumberFormat="1" applyFont="1" applyFill="1" applyBorder="1" applyAlignment="1">
      <alignment horizontal="right" vertical="top"/>
    </xf>
    <xf numFmtId="167" fontId="32" fillId="0" borderId="48" xfId="35" applyNumberFormat="1" applyFont="1" applyFill="1" applyBorder="1" applyAlignment="1">
      <alignment horizontal="right" vertical="top"/>
    </xf>
    <xf numFmtId="164" fontId="32" fillId="0" borderId="49" xfId="35" applyNumberFormat="1" applyFont="1" applyFill="1" applyBorder="1" applyAlignment="1">
      <alignment horizontal="right" vertical="top"/>
    </xf>
    <xf numFmtId="167" fontId="32" fillId="0" borderId="50" xfId="35" applyNumberFormat="1" applyFont="1" applyFill="1" applyBorder="1" applyAlignment="1">
      <alignment horizontal="right" vertical="top"/>
    </xf>
    <xf numFmtId="167" fontId="32" fillId="0" borderId="51" xfId="35" applyNumberFormat="1" applyFont="1" applyFill="1" applyBorder="1" applyAlignment="1">
      <alignment horizontal="right" vertical="top"/>
    </xf>
    <xf numFmtId="0" fontId="16" fillId="0" borderId="0" xfId="29" applyFont="1"/>
    <xf numFmtId="0" fontId="27" fillId="2" borderId="20" xfId="29" applyFont="1" applyFill="1" applyBorder="1" applyAlignment="1">
      <alignment horizontal="left" vertical="top" wrapText="1"/>
    </xf>
    <xf numFmtId="165" fontId="27" fillId="3" borderId="22" xfId="29" applyNumberFormat="1" applyFont="1" applyFill="1" applyBorder="1" applyAlignment="1">
      <alignment horizontal="right" vertical="top"/>
    </xf>
    <xf numFmtId="0" fontId="27" fillId="2" borderId="24" xfId="29" applyFont="1" applyFill="1" applyBorder="1" applyAlignment="1">
      <alignment horizontal="left" vertical="top" wrapText="1"/>
    </xf>
    <xf numFmtId="165" fontId="27" fillId="3" borderId="26" xfId="29" applyNumberFormat="1" applyFont="1" applyFill="1" applyBorder="1" applyAlignment="1">
      <alignment horizontal="right" vertical="top"/>
    </xf>
    <xf numFmtId="0" fontId="6" fillId="0" borderId="0" xfId="0" applyFont="1" applyAlignment="1">
      <alignment horizontal="left"/>
    </xf>
    <xf numFmtId="0" fontId="17" fillId="2" borderId="20" xfId="5" applyFont="1" applyFill="1" applyBorder="1" applyAlignment="1">
      <alignment horizontal="left" vertical="top" wrapText="1"/>
    </xf>
    <xf numFmtId="0" fontId="17" fillId="2" borderId="24" xfId="5" applyFont="1" applyFill="1" applyBorder="1" applyAlignment="1">
      <alignment horizontal="left" vertical="top" wrapText="1"/>
    </xf>
    <xf numFmtId="0" fontId="17" fillId="2" borderId="20" xfId="6" applyFont="1" applyFill="1" applyBorder="1" applyAlignment="1">
      <alignment horizontal="left" vertical="top" wrapText="1"/>
    </xf>
    <xf numFmtId="0" fontId="17" fillId="2" borderId="24" xfId="6" applyFont="1" applyFill="1" applyBorder="1" applyAlignment="1">
      <alignment horizontal="left" vertical="top" wrapText="1"/>
    </xf>
    <xf numFmtId="0" fontId="17" fillId="2" borderId="28" xfId="7" applyFont="1" applyFill="1" applyBorder="1" applyAlignment="1">
      <alignment horizontal="left" vertical="top" wrapText="1"/>
    </xf>
    <xf numFmtId="0" fontId="17" fillId="2" borderId="20" xfId="33" applyFont="1" applyFill="1" applyBorder="1" applyAlignment="1">
      <alignment horizontal="left" vertical="top" wrapText="1"/>
    </xf>
    <xf numFmtId="0" fontId="17" fillId="2" borderId="24" xfId="33" applyFont="1" applyFill="1" applyBorder="1" applyAlignment="1">
      <alignment horizontal="left" vertical="top" wrapText="1"/>
    </xf>
    <xf numFmtId="0" fontId="17" fillId="2" borderId="28" xfId="33" applyFont="1" applyFill="1" applyBorder="1" applyAlignment="1">
      <alignment horizontal="left" vertical="top" wrapText="1"/>
    </xf>
    <xf numFmtId="0" fontId="20" fillId="2" borderId="20" xfId="11" applyFont="1" applyFill="1" applyBorder="1" applyAlignment="1">
      <alignment horizontal="left" vertical="top" wrapText="1"/>
    </xf>
    <xf numFmtId="0" fontId="20" fillId="2" borderId="24" xfId="11" applyFont="1" applyFill="1" applyBorder="1" applyAlignment="1">
      <alignment horizontal="left" vertical="top" wrapText="1"/>
    </xf>
    <xf numFmtId="0" fontId="15" fillId="0" borderId="0" xfId="31" applyFont="1" applyBorder="1" applyAlignment="1">
      <alignment horizontal="center" vertical="center" wrapText="1"/>
    </xf>
    <xf numFmtId="0" fontId="20" fillId="0" borderId="3" xfId="31" applyFont="1" applyBorder="1" applyAlignment="1">
      <alignment horizontal="left" wrapText="1"/>
    </xf>
    <xf numFmtId="0" fontId="20" fillId="2" borderId="20" xfId="31" applyFont="1" applyFill="1" applyBorder="1" applyAlignment="1">
      <alignment horizontal="left" vertical="top" wrapText="1"/>
    </xf>
    <xf numFmtId="0" fontId="20" fillId="2" borderId="24" xfId="31" applyFont="1" applyFill="1" applyBorder="1" applyAlignment="1">
      <alignment horizontal="left" vertical="top" wrapText="1"/>
    </xf>
    <xf numFmtId="0" fontId="20" fillId="2" borderId="28" xfId="31" applyFont="1" applyFill="1" applyBorder="1" applyAlignment="1">
      <alignment horizontal="left" vertical="top" wrapText="1"/>
    </xf>
    <xf numFmtId="0" fontId="20" fillId="2" borderId="20" xfId="3" applyFont="1" applyFill="1" applyBorder="1" applyAlignment="1">
      <alignment horizontal="left" vertical="top" wrapText="1"/>
    </xf>
    <xf numFmtId="0" fontId="20" fillId="2" borderId="24" xfId="3" applyFont="1" applyFill="1" applyBorder="1" applyAlignment="1">
      <alignment horizontal="left" vertical="top" wrapText="1"/>
    </xf>
    <xf numFmtId="0" fontId="4" fillId="2" borderId="1" xfId="1" applyFont="1" applyFill="1" applyBorder="1" applyAlignment="1">
      <alignment horizontal="left" vertical="top" wrapText="1"/>
    </xf>
    <xf numFmtId="0" fontId="17" fillId="2" borderId="20" xfId="34" applyFont="1" applyFill="1" applyBorder="1" applyAlignment="1">
      <alignment horizontal="left" vertical="top" wrapText="1"/>
    </xf>
    <xf numFmtId="0" fontId="17" fillId="2" borderId="24" xfId="34" applyFont="1" applyFill="1" applyBorder="1" applyAlignment="1">
      <alignment horizontal="left" vertical="top" wrapText="1"/>
    </xf>
    <xf numFmtId="0" fontId="20" fillId="2" borderId="20" xfId="23" applyFont="1" applyFill="1" applyBorder="1" applyAlignment="1">
      <alignment horizontal="left" vertical="top" wrapText="1"/>
    </xf>
    <xf numFmtId="0" fontId="20" fillId="2" borderId="24" xfId="23" applyFont="1" applyFill="1" applyBorder="1" applyAlignment="1">
      <alignment horizontal="left" vertical="top" wrapText="1"/>
    </xf>
    <xf numFmtId="0" fontId="20" fillId="2" borderId="20" xfId="24" applyFont="1" applyFill="1" applyBorder="1" applyAlignment="1">
      <alignment horizontal="left" vertical="top" wrapText="1"/>
    </xf>
    <xf numFmtId="0" fontId="20" fillId="2" borderId="24" xfId="24" applyFont="1" applyFill="1" applyBorder="1" applyAlignment="1">
      <alignment horizontal="left" vertical="top" wrapText="1"/>
    </xf>
    <xf numFmtId="166" fontId="18" fillId="3" borderId="22" xfId="5" applyNumberFormat="1" applyFont="1" applyFill="1" applyBorder="1" applyAlignment="1">
      <alignment horizontal="right" vertical="top"/>
    </xf>
    <xf numFmtId="166" fontId="18" fillId="3" borderId="26" xfId="5" applyNumberFormat="1" applyFont="1" applyFill="1" applyBorder="1" applyAlignment="1">
      <alignment horizontal="right" vertical="top"/>
    </xf>
    <xf numFmtId="0" fontId="16" fillId="0" borderId="0" xfId="7"/>
    <xf numFmtId="0" fontId="17" fillId="0" borderId="17" xfId="7" applyFont="1" applyBorder="1" applyAlignment="1">
      <alignment horizontal="center" wrapText="1"/>
    </xf>
    <xf numFmtId="0" fontId="17" fillId="0" borderId="18" xfId="7" applyFont="1" applyBorder="1" applyAlignment="1">
      <alignment horizontal="center" wrapText="1"/>
    </xf>
    <xf numFmtId="0" fontId="17" fillId="0" borderId="19" xfId="7" applyFont="1" applyBorder="1" applyAlignment="1">
      <alignment horizontal="center" wrapText="1"/>
    </xf>
    <xf numFmtId="0" fontId="17" fillId="2" borderId="20" xfId="7" applyFont="1" applyFill="1" applyBorder="1" applyAlignment="1">
      <alignment horizontal="left" vertical="top" wrapText="1"/>
    </xf>
    <xf numFmtId="164" fontId="18" fillId="3" borderId="21" xfId="7" applyNumberFormat="1" applyFont="1" applyFill="1" applyBorder="1" applyAlignment="1">
      <alignment horizontal="right" vertical="top"/>
    </xf>
    <xf numFmtId="165" fontId="18" fillId="3" borderId="23" xfId="7" applyNumberFormat="1" applyFont="1" applyFill="1" applyBorder="1" applyAlignment="1">
      <alignment horizontal="right" vertical="top"/>
    </xf>
    <xf numFmtId="165" fontId="18" fillId="3" borderId="27" xfId="7" applyNumberFormat="1" applyFont="1" applyFill="1" applyBorder="1" applyAlignment="1">
      <alignment horizontal="right" vertical="top"/>
    </xf>
    <xf numFmtId="0" fontId="16" fillId="0" borderId="0" xfId="36"/>
    <xf numFmtId="0" fontId="17" fillId="0" borderId="17" xfId="36" applyFont="1" applyBorder="1" applyAlignment="1">
      <alignment horizontal="center" wrapText="1"/>
    </xf>
    <xf numFmtId="0" fontId="17" fillId="0" borderId="18" xfId="36" applyFont="1" applyBorder="1" applyAlignment="1">
      <alignment horizontal="center" wrapText="1"/>
    </xf>
    <xf numFmtId="0" fontId="17" fillId="0" borderId="19" xfId="36" applyFont="1" applyBorder="1" applyAlignment="1">
      <alignment horizontal="center" wrapText="1"/>
    </xf>
    <xf numFmtId="0" fontId="17" fillId="2" borderId="20" xfId="36" applyFont="1" applyFill="1" applyBorder="1" applyAlignment="1">
      <alignment horizontal="left" vertical="top" wrapText="1"/>
    </xf>
    <xf numFmtId="164" fontId="18" fillId="3" borderId="21" xfId="36" applyNumberFormat="1" applyFont="1" applyFill="1" applyBorder="1" applyAlignment="1">
      <alignment horizontal="right" vertical="top"/>
    </xf>
    <xf numFmtId="165" fontId="18" fillId="3" borderId="22" xfId="36" applyNumberFormat="1" applyFont="1" applyFill="1" applyBorder="1" applyAlignment="1">
      <alignment horizontal="right" vertical="top"/>
    </xf>
    <xf numFmtId="165" fontId="18" fillId="3" borderId="23" xfId="36" applyNumberFormat="1" applyFont="1" applyFill="1" applyBorder="1" applyAlignment="1">
      <alignment horizontal="right" vertical="top"/>
    </xf>
    <xf numFmtId="0" fontId="17" fillId="2" borderId="24" xfId="36" applyFont="1" applyFill="1" applyBorder="1" applyAlignment="1">
      <alignment horizontal="left" vertical="top" wrapText="1"/>
    </xf>
    <xf numFmtId="164" fontId="18" fillId="3" borderId="25" xfId="36" applyNumberFormat="1" applyFont="1" applyFill="1" applyBorder="1" applyAlignment="1">
      <alignment horizontal="right" vertical="top"/>
    </xf>
    <xf numFmtId="165" fontId="18" fillId="3" borderId="26" xfId="36" applyNumberFormat="1" applyFont="1" applyFill="1" applyBorder="1" applyAlignment="1">
      <alignment horizontal="right" vertical="top"/>
    </xf>
    <xf numFmtId="165" fontId="18" fillId="3" borderId="27" xfId="36" applyNumberFormat="1" applyFont="1" applyFill="1" applyBorder="1" applyAlignment="1">
      <alignment horizontal="right" vertical="top"/>
    </xf>
    <xf numFmtId="0" fontId="18" fillId="3" borderId="27" xfId="36" applyFont="1" applyFill="1" applyBorder="1" applyAlignment="1">
      <alignment horizontal="left" vertical="top" wrapText="1"/>
    </xf>
    <xf numFmtId="0" fontId="18" fillId="3" borderId="26" xfId="36" applyFont="1" applyFill="1" applyBorder="1" applyAlignment="1">
      <alignment horizontal="left" vertical="top" wrapText="1"/>
    </xf>
    <xf numFmtId="164" fontId="18" fillId="3" borderId="29" xfId="36" applyNumberFormat="1" applyFont="1" applyFill="1" applyBorder="1" applyAlignment="1">
      <alignment horizontal="right" vertical="top"/>
    </xf>
    <xf numFmtId="165" fontId="18" fillId="3" borderId="30" xfId="36" applyNumberFormat="1" applyFont="1" applyFill="1" applyBorder="1" applyAlignment="1">
      <alignment horizontal="right" vertical="top"/>
    </xf>
    <xf numFmtId="0" fontId="18" fillId="3" borderId="30" xfId="36" applyFont="1" applyFill="1" applyBorder="1" applyAlignment="1">
      <alignment horizontal="left" vertical="top" wrapText="1"/>
    </xf>
    <xf numFmtId="0" fontId="18" fillId="3" borderId="31" xfId="36" applyFont="1" applyFill="1" applyBorder="1" applyAlignment="1">
      <alignment horizontal="left" vertical="top" wrapText="1"/>
    </xf>
    <xf numFmtId="0" fontId="16" fillId="0" borderId="0" xfId="37"/>
    <xf numFmtId="0" fontId="17" fillId="0" borderId="17" xfId="37" applyFont="1" applyBorder="1" applyAlignment="1">
      <alignment horizontal="center" wrapText="1"/>
    </xf>
    <xf numFmtId="0" fontId="17" fillId="0" borderId="18" xfId="37" applyFont="1" applyBorder="1" applyAlignment="1">
      <alignment horizontal="center" wrapText="1"/>
    </xf>
    <xf numFmtId="0" fontId="17" fillId="0" borderId="19" xfId="37" applyFont="1" applyBorder="1" applyAlignment="1">
      <alignment horizontal="center" wrapText="1"/>
    </xf>
    <xf numFmtId="0" fontId="17" fillId="2" borderId="20" xfId="37" applyFont="1" applyFill="1" applyBorder="1" applyAlignment="1">
      <alignment horizontal="left" vertical="top" wrapText="1"/>
    </xf>
    <xf numFmtId="164" fontId="18" fillId="3" borderId="21" xfId="37" applyNumberFormat="1" applyFont="1" applyFill="1" applyBorder="1" applyAlignment="1">
      <alignment horizontal="right" vertical="top"/>
    </xf>
    <xf numFmtId="165" fontId="18" fillId="3" borderId="22" xfId="37" applyNumberFormat="1" applyFont="1" applyFill="1" applyBorder="1" applyAlignment="1">
      <alignment horizontal="right" vertical="top"/>
    </xf>
    <xf numFmtId="165" fontId="18" fillId="3" borderId="23" xfId="37" applyNumberFormat="1" applyFont="1" applyFill="1" applyBorder="1" applyAlignment="1">
      <alignment horizontal="right" vertical="top"/>
    </xf>
    <xf numFmtId="0" fontId="17" fillId="2" borderId="24" xfId="37" applyFont="1" applyFill="1" applyBorder="1" applyAlignment="1">
      <alignment horizontal="left" vertical="top" wrapText="1"/>
    </xf>
    <xf numFmtId="164" fontId="18" fillId="3" borderId="25" xfId="37" applyNumberFormat="1" applyFont="1" applyFill="1" applyBorder="1" applyAlignment="1">
      <alignment horizontal="right" vertical="top"/>
    </xf>
    <xf numFmtId="165" fontId="18" fillId="3" borderId="26" xfId="37" applyNumberFormat="1" applyFont="1" applyFill="1" applyBorder="1" applyAlignment="1">
      <alignment horizontal="right" vertical="top"/>
    </xf>
    <xf numFmtId="165" fontId="18" fillId="3" borderId="27" xfId="37" applyNumberFormat="1" applyFont="1" applyFill="1" applyBorder="1" applyAlignment="1">
      <alignment horizontal="right" vertical="top"/>
    </xf>
    <xf numFmtId="0" fontId="18" fillId="3" borderId="27" xfId="37" applyFont="1" applyFill="1" applyBorder="1" applyAlignment="1">
      <alignment horizontal="left" vertical="top" wrapText="1"/>
    </xf>
    <xf numFmtId="0" fontId="18" fillId="3" borderId="26" xfId="37" applyFont="1" applyFill="1" applyBorder="1" applyAlignment="1">
      <alignment horizontal="left" vertical="top" wrapText="1"/>
    </xf>
    <xf numFmtId="164" fontId="18" fillId="3" borderId="29" xfId="37" applyNumberFormat="1" applyFont="1" applyFill="1" applyBorder="1" applyAlignment="1">
      <alignment horizontal="right" vertical="top"/>
    </xf>
    <xf numFmtId="165" fontId="18" fillId="3" borderId="30" xfId="37" applyNumberFormat="1" applyFont="1" applyFill="1" applyBorder="1" applyAlignment="1">
      <alignment horizontal="right" vertical="top"/>
    </xf>
    <xf numFmtId="0" fontId="18" fillId="3" borderId="30" xfId="37" applyFont="1" applyFill="1" applyBorder="1" applyAlignment="1">
      <alignment horizontal="left" vertical="top" wrapText="1"/>
    </xf>
    <xf numFmtId="0" fontId="18" fillId="3" borderId="31" xfId="37" applyFont="1" applyFill="1" applyBorder="1" applyAlignment="1">
      <alignment horizontal="left" vertical="top" wrapText="1"/>
    </xf>
    <xf numFmtId="0" fontId="1" fillId="0" borderId="0" xfId="31" applyFont="1"/>
    <xf numFmtId="0" fontId="4" fillId="0" borderId="17" xfId="31" applyFont="1" applyBorder="1" applyAlignment="1">
      <alignment horizontal="center" wrapText="1"/>
    </xf>
    <xf numFmtId="0" fontId="4" fillId="0" borderId="18" xfId="31" applyFont="1" applyBorder="1" applyAlignment="1">
      <alignment horizontal="center" wrapText="1"/>
    </xf>
    <xf numFmtId="0" fontId="4" fillId="0" borderId="19" xfId="31" applyFont="1" applyBorder="1" applyAlignment="1">
      <alignment horizontal="center" wrapText="1"/>
    </xf>
    <xf numFmtId="0" fontId="4" fillId="2" borderId="20" xfId="31" applyFont="1" applyFill="1" applyBorder="1" applyAlignment="1">
      <alignment horizontal="left" vertical="top" wrapText="1"/>
    </xf>
    <xf numFmtId="164" fontId="4" fillId="3" borderId="21" xfId="31" applyNumberFormat="1" applyFont="1" applyFill="1" applyBorder="1" applyAlignment="1">
      <alignment horizontal="right" vertical="top"/>
    </xf>
    <xf numFmtId="165" fontId="4" fillId="3" borderId="22" xfId="31" applyNumberFormat="1" applyFont="1" applyFill="1" applyBorder="1" applyAlignment="1">
      <alignment horizontal="right" vertical="top"/>
    </xf>
    <xf numFmtId="165" fontId="4" fillId="3" borderId="23" xfId="31" applyNumberFormat="1" applyFont="1" applyFill="1" applyBorder="1" applyAlignment="1">
      <alignment horizontal="right" vertical="top"/>
    </xf>
    <xf numFmtId="165" fontId="4" fillId="3" borderId="22" xfId="13" applyNumberFormat="1" applyFont="1" applyFill="1" applyBorder="1" applyAlignment="1">
      <alignment horizontal="right" vertical="top"/>
    </xf>
    <xf numFmtId="0" fontId="4" fillId="2" borderId="24" xfId="31" applyFont="1" applyFill="1" applyBorder="1" applyAlignment="1">
      <alignment horizontal="left" vertical="top" wrapText="1"/>
    </xf>
    <xf numFmtId="164" fontId="4" fillId="3" borderId="25" xfId="31" applyNumberFormat="1" applyFont="1" applyFill="1" applyBorder="1" applyAlignment="1">
      <alignment horizontal="right" vertical="top"/>
    </xf>
    <xf numFmtId="165" fontId="4" fillId="3" borderId="26" xfId="31" applyNumberFormat="1" applyFont="1" applyFill="1" applyBorder="1" applyAlignment="1">
      <alignment horizontal="right" vertical="top"/>
    </xf>
    <xf numFmtId="165" fontId="4" fillId="3" borderId="27" xfId="31" applyNumberFormat="1" applyFont="1" applyFill="1" applyBorder="1" applyAlignment="1">
      <alignment horizontal="right" vertical="top"/>
    </xf>
    <xf numFmtId="165" fontId="4" fillId="3" borderId="26" xfId="13" applyNumberFormat="1" applyFont="1" applyFill="1" applyBorder="1" applyAlignment="1">
      <alignment horizontal="right" vertical="top"/>
    </xf>
    <xf numFmtId="0" fontId="4" fillId="2" borderId="20" xfId="31" applyFont="1" applyFill="1" applyBorder="1" applyAlignment="1">
      <alignment horizontal="left" vertical="top"/>
    </xf>
    <xf numFmtId="0" fontId="4" fillId="2" borderId="24" xfId="31" applyFont="1" applyFill="1" applyBorder="1" applyAlignment="1">
      <alignment horizontal="left" vertical="top"/>
    </xf>
    <xf numFmtId="0" fontId="4" fillId="3" borderId="27" xfId="31" applyFont="1" applyFill="1" applyBorder="1" applyAlignment="1">
      <alignment horizontal="left" vertical="top" wrapText="1"/>
    </xf>
    <xf numFmtId="0" fontId="4" fillId="3" borderId="26" xfId="31" applyFont="1" applyFill="1" applyBorder="1" applyAlignment="1">
      <alignment horizontal="left" vertical="top" wrapText="1"/>
    </xf>
    <xf numFmtId="164" fontId="4" fillId="3" borderId="29" xfId="31" applyNumberFormat="1" applyFont="1" applyFill="1" applyBorder="1" applyAlignment="1">
      <alignment horizontal="right" vertical="top"/>
    </xf>
    <xf numFmtId="165" fontId="4" fillId="3" borderId="30" xfId="31" applyNumberFormat="1" applyFont="1" applyFill="1" applyBorder="1" applyAlignment="1">
      <alignment horizontal="right" vertical="top"/>
    </xf>
    <xf numFmtId="0" fontId="4" fillId="3" borderId="30" xfId="31" applyFont="1" applyFill="1" applyBorder="1" applyAlignment="1">
      <alignment horizontal="left" vertical="top" wrapText="1"/>
    </xf>
    <xf numFmtId="0" fontId="4" fillId="3" borderId="31" xfId="31" applyFont="1" applyFill="1" applyBorder="1" applyAlignment="1">
      <alignment horizontal="left" vertical="top" wrapText="1"/>
    </xf>
    <xf numFmtId="0" fontId="26" fillId="0" borderId="0" xfId="0" applyFont="1" applyAlignment="1">
      <alignment vertical="center"/>
    </xf>
    <xf numFmtId="0" fontId="1" fillId="0" borderId="0" xfId="13" applyFont="1"/>
    <xf numFmtId="0" fontId="4" fillId="0" borderId="17" xfId="13" applyFont="1" applyBorder="1" applyAlignment="1">
      <alignment horizontal="center" wrapText="1"/>
    </xf>
    <xf numFmtId="0" fontId="4" fillId="0" borderId="18" xfId="13" applyFont="1" applyBorder="1" applyAlignment="1">
      <alignment horizontal="center" wrapText="1"/>
    </xf>
    <xf numFmtId="0" fontId="4" fillId="0" borderId="19" xfId="13" applyFont="1" applyBorder="1" applyAlignment="1">
      <alignment horizontal="center" wrapText="1"/>
    </xf>
    <xf numFmtId="0" fontId="4" fillId="3" borderId="30" xfId="13" applyFont="1" applyFill="1" applyBorder="1" applyAlignment="1">
      <alignment horizontal="left" vertical="top" wrapText="1"/>
    </xf>
    <xf numFmtId="0" fontId="4" fillId="2" borderId="20" xfId="13" applyFont="1" applyFill="1" applyBorder="1" applyAlignment="1">
      <alignment horizontal="left" vertical="top" wrapText="1"/>
    </xf>
    <xf numFmtId="164" fontId="4" fillId="3" borderId="21" xfId="13" applyNumberFormat="1" applyFont="1" applyFill="1" applyBorder="1" applyAlignment="1">
      <alignment horizontal="right" vertical="top"/>
    </xf>
    <xf numFmtId="165" fontId="4" fillId="3" borderId="23" xfId="13" applyNumberFormat="1" applyFont="1" applyFill="1" applyBorder="1" applyAlignment="1">
      <alignment horizontal="right" vertical="top"/>
    </xf>
    <xf numFmtId="0" fontId="4" fillId="2" borderId="24" xfId="13" applyFont="1" applyFill="1" applyBorder="1" applyAlignment="1">
      <alignment horizontal="left" vertical="top" wrapText="1"/>
    </xf>
    <xf numFmtId="164" fontId="4" fillId="3" borderId="25" xfId="13" applyNumberFormat="1" applyFont="1" applyFill="1" applyBorder="1" applyAlignment="1">
      <alignment horizontal="right" vertical="top"/>
    </xf>
    <xf numFmtId="165" fontId="4" fillId="3" borderId="27" xfId="13" applyNumberFormat="1" applyFont="1" applyFill="1" applyBorder="1" applyAlignment="1">
      <alignment horizontal="right" vertical="top"/>
    </xf>
    <xf numFmtId="0" fontId="4" fillId="3" borderId="27" xfId="13" applyFont="1" applyFill="1" applyBorder="1" applyAlignment="1">
      <alignment horizontal="left" vertical="top" wrapText="1"/>
    </xf>
    <xf numFmtId="0" fontId="4" fillId="3" borderId="26" xfId="13" applyFont="1" applyFill="1" applyBorder="1" applyAlignment="1">
      <alignment horizontal="left" vertical="top" wrapText="1"/>
    </xf>
    <xf numFmtId="164" fontId="4" fillId="3" borderId="29" xfId="13" applyNumberFormat="1" applyFont="1" applyFill="1" applyBorder="1" applyAlignment="1">
      <alignment horizontal="right" vertical="top"/>
    </xf>
    <xf numFmtId="165" fontId="4" fillId="3" borderId="30" xfId="13" applyNumberFormat="1" applyFont="1" applyFill="1" applyBorder="1" applyAlignment="1">
      <alignment horizontal="right" vertical="top"/>
    </xf>
    <xf numFmtId="0" fontId="4" fillId="3" borderId="31" xfId="13" applyFont="1" applyFill="1" applyBorder="1" applyAlignment="1">
      <alignment horizontal="left" vertical="top" wrapText="1"/>
    </xf>
    <xf numFmtId="0" fontId="4" fillId="2" borderId="0" xfId="13" applyFont="1" applyFill="1" applyBorder="1" applyAlignment="1">
      <alignment horizontal="left" vertical="top" wrapText="1"/>
    </xf>
    <xf numFmtId="164" fontId="4" fillId="3" borderId="0" xfId="13" applyNumberFormat="1" applyFont="1" applyFill="1" applyBorder="1" applyAlignment="1">
      <alignment horizontal="right" vertical="top"/>
    </xf>
    <xf numFmtId="165" fontId="4" fillId="3" borderId="0" xfId="13" applyNumberFormat="1" applyFont="1" applyFill="1" applyBorder="1" applyAlignment="1">
      <alignment horizontal="right" vertical="top"/>
    </xf>
    <xf numFmtId="0" fontId="4" fillId="3" borderId="0" xfId="13" applyFont="1" applyFill="1" applyBorder="1" applyAlignment="1">
      <alignment horizontal="left" vertical="top" wrapText="1"/>
    </xf>
    <xf numFmtId="0" fontId="8" fillId="0" borderId="0" xfId="13" applyFont="1" applyBorder="1" applyAlignment="1">
      <alignment horizontal="center" vertical="center" wrapText="1"/>
    </xf>
    <xf numFmtId="0" fontId="4" fillId="0" borderId="3" xfId="13" applyFont="1" applyBorder="1" applyAlignment="1">
      <alignment horizontal="left" wrapText="1"/>
    </xf>
    <xf numFmtId="0" fontId="4" fillId="2" borderId="28" xfId="13" applyFont="1" applyFill="1" applyBorder="1" applyAlignment="1">
      <alignment horizontal="left" vertical="top" wrapText="1"/>
    </xf>
    <xf numFmtId="0" fontId="4" fillId="0" borderId="0" xfId="1" applyFont="1" applyFill="1" applyBorder="1" applyAlignment="1">
      <alignment horizontal="left" vertical="top" wrapText="1"/>
    </xf>
    <xf numFmtId="0" fontId="1" fillId="0" borderId="0" xfId="14"/>
    <xf numFmtId="0" fontId="20" fillId="0" borderId="17" xfId="14" applyFont="1" applyBorder="1" applyAlignment="1">
      <alignment horizontal="center" wrapText="1"/>
    </xf>
    <xf numFmtId="0" fontId="20" fillId="0" borderId="18" xfId="14" applyFont="1" applyBorder="1" applyAlignment="1">
      <alignment horizontal="center" wrapText="1"/>
    </xf>
    <xf numFmtId="0" fontId="20" fillId="0" borderId="19" xfId="14" applyFont="1" applyBorder="1" applyAlignment="1">
      <alignment horizontal="center" wrapText="1"/>
    </xf>
    <xf numFmtId="0" fontId="20" fillId="2" borderId="20" xfId="14" applyFont="1" applyFill="1" applyBorder="1" applyAlignment="1">
      <alignment horizontal="left" vertical="top" wrapText="1"/>
    </xf>
    <xf numFmtId="164" fontId="21" fillId="3" borderId="21" xfId="14" applyNumberFormat="1" applyFont="1" applyFill="1" applyBorder="1" applyAlignment="1">
      <alignment horizontal="right" vertical="top"/>
    </xf>
    <xf numFmtId="165" fontId="21" fillId="3" borderId="22" xfId="14" applyNumberFormat="1" applyFont="1" applyFill="1" applyBorder="1" applyAlignment="1">
      <alignment horizontal="right" vertical="top"/>
    </xf>
    <xf numFmtId="165" fontId="21" fillId="3" borderId="23" xfId="14" applyNumberFormat="1" applyFont="1" applyFill="1" applyBorder="1" applyAlignment="1">
      <alignment horizontal="right" vertical="top"/>
    </xf>
    <xf numFmtId="0" fontId="20" fillId="2" borderId="24" xfId="14" applyFont="1" applyFill="1" applyBorder="1" applyAlignment="1">
      <alignment horizontal="left" vertical="top" wrapText="1"/>
    </xf>
    <xf numFmtId="164" fontId="21" fillId="3" borderId="25" xfId="14" applyNumberFormat="1" applyFont="1" applyFill="1" applyBorder="1" applyAlignment="1">
      <alignment horizontal="right" vertical="top"/>
    </xf>
    <xf numFmtId="165" fontId="21" fillId="3" borderId="26" xfId="14" applyNumberFormat="1" applyFont="1" applyFill="1" applyBorder="1" applyAlignment="1">
      <alignment horizontal="right" vertical="top"/>
    </xf>
    <xf numFmtId="165" fontId="21" fillId="3" borderId="27" xfId="14" applyNumberFormat="1" applyFont="1" applyFill="1" applyBorder="1" applyAlignment="1">
      <alignment horizontal="right" vertical="top"/>
    </xf>
    <xf numFmtId="0" fontId="21" fillId="3" borderId="27" xfId="14" applyFont="1" applyFill="1" applyBorder="1" applyAlignment="1">
      <alignment horizontal="left" vertical="top" wrapText="1"/>
    </xf>
    <xf numFmtId="0" fontId="21" fillId="3" borderId="26" xfId="14" applyFont="1" applyFill="1" applyBorder="1" applyAlignment="1">
      <alignment horizontal="left" vertical="top" wrapText="1"/>
    </xf>
    <xf numFmtId="164" fontId="21" fillId="3" borderId="29" xfId="14" applyNumberFormat="1" applyFont="1" applyFill="1" applyBorder="1" applyAlignment="1">
      <alignment horizontal="right" vertical="top"/>
    </xf>
    <xf numFmtId="165" fontId="21" fillId="3" borderId="30" xfId="14" applyNumberFormat="1" applyFont="1" applyFill="1" applyBorder="1" applyAlignment="1">
      <alignment horizontal="right" vertical="top"/>
    </xf>
    <xf numFmtId="0" fontId="21" fillId="3" borderId="30" xfId="14" applyFont="1" applyFill="1" applyBorder="1" applyAlignment="1">
      <alignment horizontal="left" vertical="top" wrapText="1"/>
    </xf>
    <xf numFmtId="0" fontId="21" fillId="3" borderId="31" xfId="14" applyFont="1" applyFill="1" applyBorder="1" applyAlignment="1">
      <alignment horizontal="left" vertical="top" wrapText="1"/>
    </xf>
    <xf numFmtId="0" fontId="6" fillId="0" borderId="0" xfId="1" applyFont="1" applyAlignment="1"/>
    <xf numFmtId="0" fontId="1" fillId="0" borderId="0" xfId="16"/>
    <xf numFmtId="0" fontId="20" fillId="0" borderId="17" xfId="16" applyFont="1" applyBorder="1" applyAlignment="1">
      <alignment horizontal="center" wrapText="1"/>
    </xf>
    <xf numFmtId="0" fontId="20" fillId="0" borderId="18" xfId="16" applyFont="1" applyBorder="1" applyAlignment="1">
      <alignment horizontal="center" wrapText="1"/>
    </xf>
    <xf numFmtId="0" fontId="20" fillId="0" borderId="19" xfId="16" applyFont="1" applyBorder="1" applyAlignment="1">
      <alignment horizontal="center" wrapText="1"/>
    </xf>
    <xf numFmtId="0" fontId="20" fillId="2" borderId="20" xfId="16" applyFont="1" applyFill="1" applyBorder="1" applyAlignment="1">
      <alignment horizontal="left" vertical="top" wrapText="1"/>
    </xf>
    <xf numFmtId="164" fontId="21" fillId="3" borderId="21" xfId="16" applyNumberFormat="1" applyFont="1" applyFill="1" applyBorder="1" applyAlignment="1">
      <alignment horizontal="right" vertical="top"/>
    </xf>
    <xf numFmtId="165" fontId="21" fillId="3" borderId="22" xfId="16" applyNumberFormat="1" applyFont="1" applyFill="1" applyBorder="1" applyAlignment="1">
      <alignment horizontal="right" vertical="top"/>
    </xf>
    <xf numFmtId="165" fontId="21" fillId="3" borderId="23" xfId="16" applyNumberFormat="1" applyFont="1" applyFill="1" applyBorder="1" applyAlignment="1">
      <alignment horizontal="right" vertical="top"/>
    </xf>
    <xf numFmtId="0" fontId="20" fillId="2" borderId="24" xfId="16" applyFont="1" applyFill="1" applyBorder="1" applyAlignment="1">
      <alignment horizontal="left" vertical="top" wrapText="1"/>
    </xf>
    <xf numFmtId="164" fontId="21" fillId="3" borderId="25" xfId="16" applyNumberFormat="1" applyFont="1" applyFill="1" applyBorder="1" applyAlignment="1">
      <alignment horizontal="right" vertical="top"/>
    </xf>
    <xf numFmtId="165" fontId="21" fillId="3" borderId="26" xfId="16" applyNumberFormat="1" applyFont="1" applyFill="1" applyBorder="1" applyAlignment="1">
      <alignment horizontal="right" vertical="top"/>
    </xf>
    <xf numFmtId="165" fontId="21" fillId="3" borderId="27" xfId="16" applyNumberFormat="1" applyFont="1" applyFill="1" applyBorder="1" applyAlignment="1">
      <alignment horizontal="right" vertical="top"/>
    </xf>
    <xf numFmtId="0" fontId="21" fillId="3" borderId="27" xfId="16" applyFont="1" applyFill="1" applyBorder="1" applyAlignment="1">
      <alignment horizontal="left" vertical="top" wrapText="1"/>
    </xf>
    <xf numFmtId="0" fontId="21" fillId="3" borderId="26" xfId="16" applyFont="1" applyFill="1" applyBorder="1" applyAlignment="1">
      <alignment horizontal="left" vertical="top" wrapText="1"/>
    </xf>
    <xf numFmtId="164" fontId="21" fillId="3" borderId="29" xfId="16" applyNumberFormat="1" applyFont="1" applyFill="1" applyBorder="1" applyAlignment="1">
      <alignment horizontal="right" vertical="top"/>
    </xf>
    <xf numFmtId="165" fontId="21" fillId="3" borderId="30" xfId="16" applyNumberFormat="1" applyFont="1" applyFill="1" applyBorder="1" applyAlignment="1">
      <alignment horizontal="right" vertical="top"/>
    </xf>
    <xf numFmtId="0" fontId="21" fillId="3" borderId="30" xfId="16" applyFont="1" applyFill="1" applyBorder="1" applyAlignment="1">
      <alignment horizontal="left" vertical="top" wrapText="1"/>
    </xf>
    <xf numFmtId="0" fontId="21" fillId="3" borderId="31" xfId="16" applyFont="1" applyFill="1" applyBorder="1" applyAlignment="1">
      <alignment horizontal="left" vertical="top" wrapText="1"/>
    </xf>
    <xf numFmtId="0" fontId="1" fillId="0" borderId="0" xfId="38"/>
    <xf numFmtId="0" fontId="20" fillId="0" borderId="17" xfId="38" applyFont="1" applyBorder="1" applyAlignment="1">
      <alignment horizontal="center" wrapText="1"/>
    </xf>
    <xf numFmtId="0" fontId="20" fillId="0" borderId="18" xfId="38" applyFont="1" applyBorder="1" applyAlignment="1">
      <alignment horizontal="center" wrapText="1"/>
    </xf>
    <xf numFmtId="0" fontId="20" fillId="0" borderId="19" xfId="38" applyFont="1" applyBorder="1" applyAlignment="1">
      <alignment horizontal="center" wrapText="1"/>
    </xf>
    <xf numFmtId="0" fontId="20" fillId="2" borderId="20" xfId="38" applyFont="1" applyFill="1" applyBorder="1" applyAlignment="1">
      <alignment horizontal="left" vertical="top" wrapText="1"/>
    </xf>
    <xf numFmtId="164" fontId="21" fillId="3" borderId="21" xfId="38" applyNumberFormat="1" applyFont="1" applyFill="1" applyBorder="1" applyAlignment="1">
      <alignment horizontal="right" vertical="top"/>
    </xf>
    <xf numFmtId="165" fontId="21" fillId="3" borderId="22" xfId="38" applyNumberFormat="1" applyFont="1" applyFill="1" applyBorder="1" applyAlignment="1">
      <alignment horizontal="right" vertical="top"/>
    </xf>
    <xf numFmtId="165" fontId="21" fillId="3" borderId="23" xfId="38" applyNumberFormat="1" applyFont="1" applyFill="1" applyBorder="1" applyAlignment="1">
      <alignment horizontal="right" vertical="top"/>
    </xf>
    <xf numFmtId="0" fontId="20" fillId="2" borderId="24" xfId="38" applyFont="1" applyFill="1" applyBorder="1" applyAlignment="1">
      <alignment horizontal="left" vertical="top" wrapText="1"/>
    </xf>
    <xf numFmtId="164" fontId="21" fillId="3" borderId="25" xfId="38" applyNumberFormat="1" applyFont="1" applyFill="1" applyBorder="1" applyAlignment="1">
      <alignment horizontal="right" vertical="top"/>
    </xf>
    <xf numFmtId="165" fontId="21" fillId="3" borderId="26" xfId="38" applyNumberFormat="1" applyFont="1" applyFill="1" applyBorder="1" applyAlignment="1">
      <alignment horizontal="right" vertical="top"/>
    </xf>
    <xf numFmtId="165" fontId="21" fillId="3" borderId="27" xfId="38" applyNumberFormat="1" applyFont="1" applyFill="1" applyBorder="1" applyAlignment="1">
      <alignment horizontal="right" vertical="top"/>
    </xf>
    <xf numFmtId="0" fontId="21" fillId="3" borderId="27" xfId="38" applyFont="1" applyFill="1" applyBorder="1" applyAlignment="1">
      <alignment horizontal="left" vertical="top" wrapText="1"/>
    </xf>
    <xf numFmtId="0" fontId="21" fillId="3" borderId="26" xfId="38" applyFont="1" applyFill="1" applyBorder="1" applyAlignment="1">
      <alignment horizontal="left" vertical="top" wrapText="1"/>
    </xf>
    <xf numFmtId="164" fontId="21" fillId="3" borderId="29" xfId="38" applyNumberFormat="1" applyFont="1" applyFill="1" applyBorder="1" applyAlignment="1">
      <alignment horizontal="right" vertical="top"/>
    </xf>
    <xf numFmtId="165" fontId="21" fillId="3" borderId="30" xfId="38" applyNumberFormat="1" applyFont="1" applyFill="1" applyBorder="1" applyAlignment="1">
      <alignment horizontal="right" vertical="top"/>
    </xf>
    <xf numFmtId="0" fontId="21" fillId="3" borderId="30" xfId="38" applyFont="1" applyFill="1" applyBorder="1" applyAlignment="1">
      <alignment horizontal="left" vertical="top" wrapText="1"/>
    </xf>
    <xf numFmtId="0" fontId="21" fillId="3" borderId="31" xfId="38" applyFont="1" applyFill="1" applyBorder="1" applyAlignment="1">
      <alignment horizontal="left" vertical="top" wrapText="1"/>
    </xf>
    <xf numFmtId="165" fontId="3" fillId="0" borderId="0" xfId="1" applyNumberFormat="1" applyFont="1"/>
    <xf numFmtId="0" fontId="1" fillId="0" borderId="0" xfId="39"/>
    <xf numFmtId="0" fontId="20" fillId="0" borderId="17" xfId="39" applyFont="1" applyBorder="1" applyAlignment="1">
      <alignment horizontal="center" wrapText="1"/>
    </xf>
    <xf numFmtId="0" fontId="20" fillId="0" borderId="18" xfId="39" applyFont="1" applyBorder="1" applyAlignment="1">
      <alignment horizontal="center" wrapText="1"/>
    </xf>
    <xf numFmtId="0" fontId="20" fillId="0" borderId="19" xfId="39" applyFont="1" applyBorder="1" applyAlignment="1">
      <alignment horizontal="center" wrapText="1"/>
    </xf>
    <xf numFmtId="0" fontId="20" fillId="2" borderId="20" xfId="39" applyFont="1" applyFill="1" applyBorder="1" applyAlignment="1">
      <alignment horizontal="left" vertical="top" wrapText="1"/>
    </xf>
    <xf numFmtId="164" fontId="21" fillId="3" borderId="21" xfId="39" applyNumberFormat="1" applyFont="1" applyFill="1" applyBorder="1" applyAlignment="1">
      <alignment horizontal="right" vertical="top"/>
    </xf>
    <xf numFmtId="165" fontId="21" fillId="3" borderId="22" xfId="39" applyNumberFormat="1" applyFont="1" applyFill="1" applyBorder="1" applyAlignment="1">
      <alignment horizontal="right" vertical="top"/>
    </xf>
    <xf numFmtId="165" fontId="21" fillId="3" borderId="23" xfId="39" applyNumberFormat="1" applyFont="1" applyFill="1" applyBorder="1" applyAlignment="1">
      <alignment horizontal="right" vertical="top"/>
    </xf>
    <xf numFmtId="0" fontId="20" fillId="2" borderId="24" xfId="39" applyFont="1" applyFill="1" applyBorder="1" applyAlignment="1">
      <alignment horizontal="left" vertical="top" wrapText="1"/>
    </xf>
    <xf numFmtId="164" fontId="21" fillId="3" borderId="25" xfId="39" applyNumberFormat="1" applyFont="1" applyFill="1" applyBorder="1" applyAlignment="1">
      <alignment horizontal="right" vertical="top"/>
    </xf>
    <xf numFmtId="165" fontId="21" fillId="3" borderId="26" xfId="39" applyNumberFormat="1" applyFont="1" applyFill="1" applyBorder="1" applyAlignment="1">
      <alignment horizontal="right" vertical="top"/>
    </xf>
    <xf numFmtId="165" fontId="21" fillId="3" borderId="27" xfId="39" applyNumberFormat="1" applyFont="1" applyFill="1" applyBorder="1" applyAlignment="1">
      <alignment horizontal="right" vertical="top"/>
    </xf>
    <xf numFmtId="0" fontId="21" fillId="3" borderId="27" xfId="39" applyFont="1" applyFill="1" applyBorder="1" applyAlignment="1">
      <alignment horizontal="left" vertical="top" wrapText="1"/>
    </xf>
    <xf numFmtId="0" fontId="21" fillId="3" borderId="26" xfId="39" applyFont="1" applyFill="1" applyBorder="1" applyAlignment="1">
      <alignment horizontal="left" vertical="top" wrapText="1"/>
    </xf>
    <xf numFmtId="164" fontId="21" fillId="3" borderId="29" xfId="39" applyNumberFormat="1" applyFont="1" applyFill="1" applyBorder="1" applyAlignment="1">
      <alignment horizontal="right" vertical="top"/>
    </xf>
    <xf numFmtId="165" fontId="21" fillId="3" borderId="30" xfId="39" applyNumberFormat="1" applyFont="1" applyFill="1" applyBorder="1" applyAlignment="1">
      <alignment horizontal="right" vertical="top"/>
    </xf>
    <xf numFmtId="0" fontId="21" fillId="3" borderId="30" xfId="39" applyFont="1" applyFill="1" applyBorder="1" applyAlignment="1">
      <alignment horizontal="left" vertical="top" wrapText="1"/>
    </xf>
    <xf numFmtId="0" fontId="21" fillId="3" borderId="31" xfId="39" applyFont="1" applyFill="1" applyBorder="1" applyAlignment="1">
      <alignment horizontal="left" vertical="top" wrapText="1"/>
    </xf>
    <xf numFmtId="0" fontId="0" fillId="0" borderId="0" xfId="0" applyFill="1" applyAlignment="1">
      <alignment horizontal="center" vertical="center"/>
    </xf>
    <xf numFmtId="0" fontId="15" fillId="0" borderId="0" xfId="5" applyFont="1" applyBorder="1" applyAlignment="1">
      <alignment horizontal="center" vertical="center" wrapText="1"/>
    </xf>
    <xf numFmtId="0" fontId="17" fillId="0" borderId="3" xfId="5" applyFont="1" applyBorder="1" applyAlignment="1">
      <alignment horizontal="left" wrapText="1"/>
    </xf>
    <xf numFmtId="0" fontId="17" fillId="2" borderId="20" xfId="5" applyFont="1" applyFill="1" applyBorder="1" applyAlignment="1">
      <alignment horizontal="left" vertical="top" wrapText="1"/>
    </xf>
    <xf numFmtId="0" fontId="17" fillId="2" borderId="24" xfId="5" applyFont="1" applyFill="1" applyBorder="1" applyAlignment="1">
      <alignment horizontal="left" vertical="top" wrapText="1"/>
    </xf>
    <xf numFmtId="0" fontId="17" fillId="2" borderId="28" xfId="5" applyFont="1" applyFill="1" applyBorder="1" applyAlignment="1">
      <alignment horizontal="left" vertical="top" wrapText="1"/>
    </xf>
    <xf numFmtId="0" fontId="17" fillId="2" borderId="28" xfId="6" applyFont="1" applyFill="1" applyBorder="1" applyAlignment="1">
      <alignment horizontal="left" vertical="top" wrapText="1"/>
    </xf>
    <xf numFmtId="0" fontId="15" fillId="0" borderId="0" xfId="6" applyFont="1" applyBorder="1" applyAlignment="1">
      <alignment horizontal="center" vertical="center" wrapText="1"/>
    </xf>
    <xf numFmtId="0" fontId="17" fillId="0" borderId="3" xfId="6" applyFont="1" applyBorder="1" applyAlignment="1">
      <alignment horizontal="left" wrapText="1"/>
    </xf>
    <xf numFmtId="0" fontId="17" fillId="2" borderId="20" xfId="6" applyFont="1" applyFill="1" applyBorder="1" applyAlignment="1">
      <alignment horizontal="left" vertical="top" wrapText="1"/>
    </xf>
    <xf numFmtId="0" fontId="17" fillId="2" borderId="24" xfId="6" applyFont="1" applyFill="1" applyBorder="1" applyAlignment="1">
      <alignment horizontal="left" vertical="top" wrapText="1"/>
    </xf>
    <xf numFmtId="0" fontId="15" fillId="0" borderId="0" xfId="7" applyFont="1" applyBorder="1" applyAlignment="1">
      <alignment horizontal="center" vertical="center" wrapText="1"/>
    </xf>
    <xf numFmtId="0" fontId="17" fillId="0" borderId="3" xfId="7" applyFont="1" applyBorder="1" applyAlignment="1">
      <alignment horizontal="left" wrapText="1"/>
    </xf>
    <xf numFmtId="0" fontId="17" fillId="2" borderId="20" xfId="7" applyFont="1" applyFill="1" applyBorder="1" applyAlignment="1">
      <alignment horizontal="left" vertical="top" wrapText="1"/>
    </xf>
    <xf numFmtId="0" fontId="17" fillId="2" borderId="24" xfId="7" applyFont="1" applyFill="1" applyBorder="1" applyAlignment="1">
      <alignment horizontal="left" vertical="top" wrapText="1"/>
    </xf>
    <xf numFmtId="0" fontId="17" fillId="2" borderId="28" xfId="7" applyFont="1" applyFill="1" applyBorder="1" applyAlignment="1">
      <alignment horizontal="left" vertical="top" wrapText="1"/>
    </xf>
    <xf numFmtId="0" fontId="15" fillId="0" borderId="0" xfId="8" applyFont="1" applyBorder="1" applyAlignment="1">
      <alignment horizontal="center" vertical="center" wrapText="1"/>
    </xf>
    <xf numFmtId="0" fontId="17" fillId="0" borderId="3" xfId="8" applyFont="1" applyBorder="1" applyAlignment="1">
      <alignment horizontal="left" wrapText="1"/>
    </xf>
    <xf numFmtId="0" fontId="17" fillId="2" borderId="20" xfId="8" applyFont="1" applyFill="1" applyBorder="1" applyAlignment="1">
      <alignment horizontal="left" vertical="top" wrapText="1"/>
    </xf>
    <xf numFmtId="0" fontId="17" fillId="2" borderId="24" xfId="8" applyFont="1" applyFill="1" applyBorder="1" applyAlignment="1">
      <alignment horizontal="left" vertical="top" wrapText="1"/>
    </xf>
    <xf numFmtId="0" fontId="17" fillId="2" borderId="28" xfId="8" applyFont="1" applyFill="1" applyBorder="1" applyAlignment="1">
      <alignment horizontal="left" vertical="top" wrapText="1"/>
    </xf>
    <xf numFmtId="0" fontId="17" fillId="2" borderId="28" xfId="33" applyFont="1" applyFill="1" applyBorder="1" applyAlignment="1">
      <alignment horizontal="left" vertical="top" wrapText="1"/>
    </xf>
    <xf numFmtId="0" fontId="15" fillId="0" borderId="0" xfId="33" applyFont="1" applyBorder="1" applyAlignment="1">
      <alignment horizontal="center" vertical="center" wrapText="1"/>
    </xf>
    <xf numFmtId="0" fontId="17" fillId="0" borderId="3" xfId="33" applyFont="1" applyBorder="1" applyAlignment="1">
      <alignment horizontal="left" wrapText="1"/>
    </xf>
    <xf numFmtId="0" fontId="17" fillId="2" borderId="20" xfId="33" applyFont="1" applyFill="1" applyBorder="1" applyAlignment="1">
      <alignment horizontal="left" vertical="top" wrapText="1"/>
    </xf>
    <xf numFmtId="0" fontId="17" fillId="2" borderId="24" xfId="33" applyFont="1" applyFill="1" applyBorder="1" applyAlignment="1">
      <alignment horizontal="left" vertical="top" wrapText="1"/>
    </xf>
    <xf numFmtId="0" fontId="15" fillId="0" borderId="0" xfId="36" applyFont="1" applyBorder="1" applyAlignment="1">
      <alignment horizontal="center" vertical="center" wrapText="1"/>
    </xf>
    <xf numFmtId="0" fontId="17" fillId="0" borderId="3" xfId="36" applyFont="1" applyBorder="1" applyAlignment="1">
      <alignment horizontal="left" wrapText="1"/>
    </xf>
    <xf numFmtId="0" fontId="17" fillId="2" borderId="20" xfId="36" applyFont="1" applyFill="1" applyBorder="1" applyAlignment="1">
      <alignment horizontal="left" vertical="top" wrapText="1"/>
    </xf>
    <xf numFmtId="0" fontId="17" fillId="2" borderId="24" xfId="36" applyFont="1" applyFill="1" applyBorder="1" applyAlignment="1">
      <alignment horizontal="left" vertical="top" wrapText="1"/>
    </xf>
    <xf numFmtId="0" fontId="17" fillId="2" borderId="28" xfId="36" applyFont="1" applyFill="1" applyBorder="1" applyAlignment="1">
      <alignment horizontal="left" vertical="top" wrapText="1"/>
    </xf>
    <xf numFmtId="0" fontId="15" fillId="0" borderId="0" xfId="37" applyFont="1" applyBorder="1" applyAlignment="1">
      <alignment horizontal="center" vertical="center" wrapText="1"/>
    </xf>
    <xf numFmtId="0" fontId="17" fillId="0" borderId="3" xfId="37" applyFont="1" applyBorder="1" applyAlignment="1">
      <alignment horizontal="left" wrapText="1"/>
    </xf>
    <xf numFmtId="0" fontId="17" fillId="2" borderId="20" xfId="37" applyFont="1" applyFill="1" applyBorder="1" applyAlignment="1">
      <alignment horizontal="left" vertical="top" wrapText="1"/>
    </xf>
    <xf numFmtId="0" fontId="17" fillId="2" borderId="24" xfId="37" applyFont="1" applyFill="1" applyBorder="1" applyAlignment="1">
      <alignment horizontal="left" vertical="top" wrapText="1"/>
    </xf>
    <xf numFmtId="0" fontId="17" fillId="2" borderId="28" xfId="37" applyFont="1" applyFill="1" applyBorder="1" applyAlignment="1">
      <alignment horizontal="left" vertical="top" wrapText="1"/>
    </xf>
    <xf numFmtId="0" fontId="8" fillId="0" borderId="0" xfId="31" applyFont="1" applyBorder="1" applyAlignment="1">
      <alignment horizontal="center" vertical="center" wrapText="1"/>
    </xf>
    <xf numFmtId="0" fontId="4" fillId="0" borderId="3" xfId="31" applyFont="1" applyBorder="1" applyAlignment="1">
      <alignment horizontal="left" wrapText="1"/>
    </xf>
    <xf numFmtId="0" fontId="4" fillId="2" borderId="20" xfId="31" applyFont="1" applyFill="1" applyBorder="1" applyAlignment="1">
      <alignment horizontal="left" vertical="top" wrapText="1"/>
    </xf>
    <xf numFmtId="0" fontId="4" fillId="2" borderId="24" xfId="31" applyFont="1" applyFill="1" applyBorder="1" applyAlignment="1">
      <alignment horizontal="left" vertical="top" wrapText="1"/>
    </xf>
    <xf numFmtId="0" fontId="4" fillId="2" borderId="28" xfId="31" applyFont="1" applyFill="1" applyBorder="1" applyAlignment="1">
      <alignment horizontal="left" vertical="top" wrapText="1"/>
    </xf>
    <xf numFmtId="0" fontId="15" fillId="0" borderId="0" xfId="31" applyFont="1" applyBorder="1" applyAlignment="1">
      <alignment horizontal="center" vertical="center" wrapText="1"/>
    </xf>
    <xf numFmtId="0" fontId="20" fillId="0" borderId="3" xfId="31" applyFont="1" applyBorder="1" applyAlignment="1">
      <alignment horizontal="left" wrapText="1"/>
    </xf>
    <xf numFmtId="0" fontId="20" fillId="2" borderId="20" xfId="31" applyFont="1" applyFill="1" applyBorder="1" applyAlignment="1">
      <alignment horizontal="left" vertical="top" wrapText="1"/>
    </xf>
    <xf numFmtId="0" fontId="20" fillId="2" borderId="24" xfId="31" applyFont="1" applyFill="1" applyBorder="1" applyAlignment="1">
      <alignment horizontal="left" vertical="top" wrapText="1"/>
    </xf>
    <xf numFmtId="0" fontId="20" fillId="2" borderId="28" xfId="31" applyFont="1" applyFill="1" applyBorder="1" applyAlignment="1">
      <alignment horizontal="left" vertical="top" wrapText="1"/>
    </xf>
    <xf numFmtId="0" fontId="15" fillId="0" borderId="0" xfId="3" applyFont="1" applyBorder="1" applyAlignment="1">
      <alignment horizontal="center" vertical="center" wrapText="1"/>
    </xf>
    <xf numFmtId="0" fontId="20" fillId="0" borderId="3" xfId="3" applyFont="1" applyBorder="1" applyAlignment="1">
      <alignment horizontal="left" wrapText="1"/>
    </xf>
    <xf numFmtId="0" fontId="20" fillId="2" borderId="20" xfId="3" applyFont="1" applyFill="1" applyBorder="1" applyAlignment="1">
      <alignment horizontal="left" vertical="top" wrapText="1"/>
    </xf>
    <xf numFmtId="0" fontId="20" fillId="2" borderId="24" xfId="3" applyFont="1" applyFill="1" applyBorder="1" applyAlignment="1">
      <alignment horizontal="left" vertical="top" wrapText="1"/>
    </xf>
    <xf numFmtId="0" fontId="20" fillId="2" borderId="28" xfId="3" applyFont="1" applyFill="1" applyBorder="1" applyAlignment="1">
      <alignment horizontal="left" vertical="top" wrapText="1"/>
    </xf>
    <xf numFmtId="0" fontId="9" fillId="0" borderId="0" xfId="0" applyFont="1" applyFill="1" applyAlignment="1">
      <alignment horizontal="center"/>
    </xf>
    <xf numFmtId="0" fontId="1" fillId="0" borderId="0" xfId="1" applyFont="1" applyFill="1" applyAlignment="1">
      <alignment horizontal="center"/>
    </xf>
    <xf numFmtId="0" fontId="15" fillId="0" borderId="0" xfId="14" applyFont="1" applyBorder="1" applyAlignment="1">
      <alignment horizontal="center" vertical="center" wrapText="1"/>
    </xf>
    <xf numFmtId="0" fontId="20" fillId="0" borderId="3" xfId="14" applyFont="1" applyBorder="1" applyAlignment="1">
      <alignment horizontal="left" wrapText="1"/>
    </xf>
    <xf numFmtId="0" fontId="20" fillId="2" borderId="20" xfId="14" applyFont="1" applyFill="1" applyBorder="1" applyAlignment="1">
      <alignment horizontal="left" vertical="top" wrapText="1"/>
    </xf>
    <xf numFmtId="0" fontId="20" fillId="2" borderId="24" xfId="14" applyFont="1" applyFill="1" applyBorder="1" applyAlignment="1">
      <alignment horizontal="left" vertical="top" wrapText="1"/>
    </xf>
    <xf numFmtId="0" fontId="20" fillId="2" borderId="28" xfId="14" applyFont="1" applyFill="1" applyBorder="1" applyAlignment="1">
      <alignment horizontal="left" vertical="top" wrapText="1"/>
    </xf>
    <xf numFmtId="0" fontId="4" fillId="2" borderId="28" xfId="14" applyFont="1" applyFill="1" applyBorder="1" applyAlignment="1">
      <alignment horizontal="left" vertical="top" wrapText="1"/>
    </xf>
    <xf numFmtId="0" fontId="15" fillId="0" borderId="0" xfId="16" applyFont="1" applyBorder="1" applyAlignment="1">
      <alignment horizontal="center" vertical="center" wrapText="1"/>
    </xf>
    <xf numFmtId="0" fontId="20" fillId="0" borderId="3" xfId="16" applyFont="1" applyBorder="1" applyAlignment="1">
      <alignment horizontal="left" wrapText="1"/>
    </xf>
    <xf numFmtId="0" fontId="20" fillId="2" borderId="20" xfId="16" applyFont="1" applyFill="1" applyBorder="1" applyAlignment="1">
      <alignment horizontal="left" vertical="top" wrapText="1"/>
    </xf>
    <xf numFmtId="0" fontId="20" fillId="2" borderId="24" xfId="16" applyFont="1" applyFill="1" applyBorder="1" applyAlignment="1">
      <alignment horizontal="left" vertical="top" wrapText="1"/>
    </xf>
    <xf numFmtId="0" fontId="20" fillId="2" borderId="28" xfId="16" applyFont="1" applyFill="1" applyBorder="1" applyAlignment="1">
      <alignment horizontal="left" vertical="top" wrapText="1"/>
    </xf>
    <xf numFmtId="0" fontId="1" fillId="0" borderId="0" xfId="1" applyFont="1" applyAlignment="1">
      <alignment horizontal="center"/>
    </xf>
    <xf numFmtId="0" fontId="6" fillId="0" borderId="0" xfId="0" applyFont="1" applyAlignment="1">
      <alignment horizontal="center"/>
    </xf>
    <xf numFmtId="0" fontId="20" fillId="2" borderId="28" xfId="38" applyFont="1" applyFill="1" applyBorder="1" applyAlignment="1">
      <alignment horizontal="left" vertical="top" wrapText="1"/>
    </xf>
    <xf numFmtId="0" fontId="15" fillId="0" borderId="0" xfId="38" applyFont="1" applyBorder="1" applyAlignment="1">
      <alignment horizontal="center" vertical="center" wrapText="1"/>
    </xf>
    <xf numFmtId="0" fontId="20" fillId="0" borderId="3" xfId="38" applyFont="1" applyBorder="1" applyAlignment="1">
      <alignment horizontal="left" wrapText="1"/>
    </xf>
    <xf numFmtId="0" fontId="20" fillId="2" borderId="20" xfId="38" applyFont="1" applyFill="1" applyBorder="1" applyAlignment="1">
      <alignment horizontal="left" vertical="top" wrapText="1"/>
    </xf>
    <xf numFmtId="0" fontId="20" fillId="2" borderId="24" xfId="38" applyFont="1" applyFill="1" applyBorder="1" applyAlignment="1">
      <alignment horizontal="left" vertical="top" wrapText="1"/>
    </xf>
    <xf numFmtId="0" fontId="15" fillId="0" borderId="0" xfId="39" applyFont="1" applyBorder="1" applyAlignment="1">
      <alignment horizontal="center" vertical="center" wrapText="1"/>
    </xf>
    <xf numFmtId="0" fontId="20" fillId="0" borderId="3" xfId="39" applyFont="1" applyBorder="1" applyAlignment="1">
      <alignment horizontal="left" wrapText="1"/>
    </xf>
    <xf numFmtId="0" fontId="20" fillId="2" borderId="20" xfId="39" applyFont="1" applyFill="1" applyBorder="1" applyAlignment="1">
      <alignment horizontal="left" vertical="top" wrapText="1"/>
    </xf>
    <xf numFmtId="0" fontId="20" fillId="2" borderId="24" xfId="39" applyFont="1" applyFill="1" applyBorder="1" applyAlignment="1">
      <alignment horizontal="left" vertical="top" wrapText="1"/>
    </xf>
    <xf numFmtId="0" fontId="20" fillId="2" borderId="28" xfId="39" applyFont="1" applyFill="1" applyBorder="1" applyAlignment="1">
      <alignment horizontal="left" vertical="top" wrapText="1"/>
    </xf>
    <xf numFmtId="0" fontId="17" fillId="2" borderId="28" xfId="34" applyFont="1" applyFill="1" applyBorder="1" applyAlignment="1">
      <alignment horizontal="left" vertical="top" wrapText="1"/>
    </xf>
    <xf numFmtId="0" fontId="18" fillId="0" borderId="0" xfId="34" applyFont="1" applyBorder="1" applyAlignment="1">
      <alignment horizontal="left" vertical="top" wrapText="1"/>
    </xf>
    <xf numFmtId="0" fontId="15" fillId="0" borderId="0" xfId="34" applyFont="1" applyBorder="1" applyAlignment="1">
      <alignment horizontal="center" vertical="center" wrapText="1"/>
    </xf>
    <xf numFmtId="0" fontId="17" fillId="0" borderId="0" xfId="34" applyFont="1" applyBorder="1" applyAlignment="1">
      <alignment horizontal="left" wrapText="1"/>
    </xf>
    <xf numFmtId="0" fontId="17" fillId="0" borderId="3" xfId="34" applyFont="1" applyBorder="1" applyAlignment="1">
      <alignment horizontal="left" wrapText="1"/>
    </xf>
    <xf numFmtId="0" fontId="17" fillId="0" borderId="35" xfId="34" applyFont="1" applyBorder="1" applyAlignment="1">
      <alignment horizontal="center" wrapText="1"/>
    </xf>
    <xf numFmtId="0" fontId="17" fillId="0" borderId="36" xfId="34" applyFont="1" applyBorder="1" applyAlignment="1">
      <alignment horizontal="center" wrapText="1"/>
    </xf>
    <xf numFmtId="0" fontId="17" fillId="0" borderId="37" xfId="34" applyFont="1" applyBorder="1" applyAlignment="1">
      <alignment horizontal="center" wrapText="1"/>
    </xf>
    <xf numFmtId="0" fontId="17" fillId="0" borderId="19" xfId="34" applyFont="1" applyBorder="1" applyAlignment="1">
      <alignment horizontal="center" wrapText="1"/>
    </xf>
    <xf numFmtId="0" fontId="17" fillId="2" borderId="20" xfId="34" applyFont="1" applyFill="1" applyBorder="1" applyAlignment="1">
      <alignment horizontal="left" vertical="top" wrapText="1"/>
    </xf>
    <xf numFmtId="0" fontId="17" fillId="2" borderId="24" xfId="34" applyFont="1" applyFill="1" applyBorder="1" applyAlignment="1">
      <alignment horizontal="left" vertical="top" wrapText="1"/>
    </xf>
    <xf numFmtId="0" fontId="8" fillId="0" borderId="0" xfId="1" applyFont="1" applyBorder="1" applyAlignment="1">
      <alignment horizontal="center" vertical="center" wrapText="1"/>
    </xf>
    <xf numFmtId="0" fontId="4" fillId="0" borderId="3" xfId="1" applyFont="1" applyBorder="1" applyAlignment="1">
      <alignment horizontal="left" wrapText="1"/>
    </xf>
    <xf numFmtId="0" fontId="4" fillId="2" borderId="7" xfId="1" applyFont="1" applyFill="1" applyBorder="1" applyAlignment="1">
      <alignment horizontal="left" vertical="top" wrapText="1"/>
    </xf>
    <xf numFmtId="0" fontId="4" fillId="2" borderId="1" xfId="1" applyFont="1" applyFill="1" applyBorder="1" applyAlignment="1">
      <alignment horizontal="left" vertical="top" wrapText="1"/>
    </xf>
    <xf numFmtId="0" fontId="4" fillId="2" borderId="2" xfId="1" applyFont="1" applyFill="1" applyBorder="1" applyAlignment="1">
      <alignment horizontal="left" vertical="top" wrapText="1"/>
    </xf>
    <xf numFmtId="0" fontId="15" fillId="0" borderId="0" xfId="23" applyFont="1" applyBorder="1" applyAlignment="1">
      <alignment horizontal="center" vertical="center" wrapText="1"/>
    </xf>
    <xf numFmtId="0" fontId="20" fillId="0" borderId="3" xfId="23" applyFont="1" applyBorder="1" applyAlignment="1">
      <alignment horizontal="left" wrapText="1"/>
    </xf>
    <xf numFmtId="0" fontId="20" fillId="2" borderId="20" xfId="23" applyFont="1" applyFill="1" applyBorder="1" applyAlignment="1">
      <alignment horizontal="left" vertical="top" wrapText="1"/>
    </xf>
    <xf numFmtId="0" fontId="20" fillId="2" borderId="24" xfId="23" applyFont="1" applyFill="1" applyBorder="1" applyAlignment="1">
      <alignment horizontal="left" vertical="top" wrapText="1"/>
    </xf>
    <xf numFmtId="0" fontId="20" fillId="2" borderId="38" xfId="23" applyFont="1" applyFill="1" applyBorder="1" applyAlignment="1">
      <alignment horizontal="left" vertical="top" wrapText="1"/>
    </xf>
    <xf numFmtId="0" fontId="15" fillId="0" borderId="0" xfId="24" applyFont="1" applyBorder="1" applyAlignment="1">
      <alignment horizontal="center" vertical="center" wrapText="1"/>
    </xf>
    <xf numFmtId="0" fontId="20" fillId="0" borderId="3" xfId="24" applyFont="1" applyBorder="1" applyAlignment="1">
      <alignment horizontal="left" wrapText="1"/>
    </xf>
    <xf numFmtId="0" fontId="20" fillId="2" borderId="20" xfId="24" applyFont="1" applyFill="1" applyBorder="1" applyAlignment="1">
      <alignment horizontal="left" vertical="top" wrapText="1"/>
    </xf>
    <xf numFmtId="0" fontId="20" fillId="2" borderId="24" xfId="24" applyFont="1" applyFill="1" applyBorder="1" applyAlignment="1">
      <alignment horizontal="left" vertical="top" wrapText="1"/>
    </xf>
    <xf numFmtId="0" fontId="20" fillId="2" borderId="28" xfId="24" applyFont="1" applyFill="1" applyBorder="1" applyAlignment="1">
      <alignment horizontal="left" vertical="top" wrapText="1"/>
    </xf>
    <xf numFmtId="0" fontId="8" fillId="0" borderId="0" xfId="19" applyFont="1" applyBorder="1" applyAlignment="1">
      <alignment horizontal="center" vertical="center" wrapText="1"/>
    </xf>
    <xf numFmtId="166" fontId="16" fillId="0" borderId="0" xfId="34" applyNumberFormat="1"/>
    <xf numFmtId="0" fontId="15" fillId="0" borderId="0" xfId="40" applyFont="1" applyBorder="1" applyAlignment="1">
      <alignment horizontal="center" vertical="center" wrapText="1"/>
    </xf>
    <xf numFmtId="0" fontId="16" fillId="0" borderId="0" xfId="40"/>
    <xf numFmtId="0" fontId="17" fillId="0" borderId="3" xfId="40" applyFont="1" applyBorder="1" applyAlignment="1">
      <alignment horizontal="left" wrapText="1"/>
    </xf>
    <xf numFmtId="0" fontId="17" fillId="0" borderId="17" xfId="40" applyFont="1" applyBorder="1" applyAlignment="1">
      <alignment horizontal="center" wrapText="1"/>
    </xf>
    <xf numFmtId="0" fontId="17" fillId="0" borderId="18" xfId="40" applyFont="1" applyBorder="1" applyAlignment="1">
      <alignment horizontal="center" wrapText="1"/>
    </xf>
    <xf numFmtId="0" fontId="17" fillId="0" borderId="19" xfId="40" applyFont="1" applyBorder="1" applyAlignment="1">
      <alignment horizontal="center" wrapText="1"/>
    </xf>
    <xf numFmtId="0" fontId="17" fillId="2" borderId="20" xfId="40" applyFont="1" applyFill="1" applyBorder="1" applyAlignment="1">
      <alignment horizontal="left" vertical="top" wrapText="1"/>
    </xf>
    <xf numFmtId="0" fontId="17" fillId="2" borderId="20" xfId="40" applyFont="1" applyFill="1" applyBorder="1" applyAlignment="1">
      <alignment horizontal="left" vertical="top" wrapText="1"/>
    </xf>
    <xf numFmtId="164" fontId="18" fillId="3" borderId="21" xfId="40" applyNumberFormat="1" applyFont="1" applyFill="1" applyBorder="1" applyAlignment="1">
      <alignment horizontal="right" vertical="top"/>
    </xf>
    <xf numFmtId="165" fontId="18" fillId="3" borderId="22" xfId="40" applyNumberFormat="1" applyFont="1" applyFill="1" applyBorder="1" applyAlignment="1">
      <alignment horizontal="right" vertical="top"/>
    </xf>
    <xf numFmtId="165" fontId="18" fillId="3" borderId="23" xfId="40" applyNumberFormat="1" applyFont="1" applyFill="1" applyBorder="1" applyAlignment="1">
      <alignment horizontal="right" vertical="top"/>
    </xf>
    <xf numFmtId="0" fontId="17" fillId="2" borderId="24" xfId="40" applyFont="1" applyFill="1" applyBorder="1" applyAlignment="1">
      <alignment horizontal="left" vertical="top" wrapText="1"/>
    </xf>
    <xf numFmtId="0" fontId="17" fillId="2" borderId="24" xfId="40" applyFont="1" applyFill="1" applyBorder="1" applyAlignment="1">
      <alignment horizontal="left" vertical="top" wrapText="1"/>
    </xf>
    <xf numFmtId="164" fontId="18" fillId="3" borderId="25" xfId="40" applyNumberFormat="1" applyFont="1" applyFill="1" applyBorder="1" applyAlignment="1">
      <alignment horizontal="right" vertical="top"/>
    </xf>
    <xf numFmtId="165" fontId="18" fillId="3" borderId="26" xfId="40" applyNumberFormat="1" applyFont="1" applyFill="1" applyBorder="1" applyAlignment="1">
      <alignment horizontal="right" vertical="top"/>
    </xf>
    <xf numFmtId="165" fontId="18" fillId="3" borderId="27" xfId="40" applyNumberFormat="1" applyFont="1" applyFill="1" applyBorder="1" applyAlignment="1">
      <alignment horizontal="right" vertical="top"/>
    </xf>
    <xf numFmtId="0" fontId="18" fillId="3" borderId="27" xfId="40" applyFont="1" applyFill="1" applyBorder="1" applyAlignment="1">
      <alignment horizontal="left" vertical="top" wrapText="1"/>
    </xf>
    <xf numFmtId="0" fontId="18" fillId="3" borderId="26" xfId="40" applyFont="1" applyFill="1" applyBorder="1" applyAlignment="1">
      <alignment horizontal="left" vertical="top" wrapText="1"/>
    </xf>
    <xf numFmtId="0" fontId="17" fillId="2" borderId="28" xfId="40" applyFont="1" applyFill="1" applyBorder="1" applyAlignment="1">
      <alignment horizontal="left" vertical="top" wrapText="1"/>
    </xf>
    <xf numFmtId="164" fontId="18" fillId="3" borderId="29" xfId="40" applyNumberFormat="1" applyFont="1" applyFill="1" applyBorder="1" applyAlignment="1">
      <alignment horizontal="right" vertical="top"/>
    </xf>
    <xf numFmtId="165" fontId="18" fillId="3" borderId="30" xfId="40" applyNumberFormat="1" applyFont="1" applyFill="1" applyBorder="1" applyAlignment="1">
      <alignment horizontal="right" vertical="top"/>
    </xf>
    <xf numFmtId="0" fontId="18" fillId="3" borderId="30" xfId="40" applyFont="1" applyFill="1" applyBorder="1" applyAlignment="1">
      <alignment horizontal="left" vertical="top" wrapText="1"/>
    </xf>
    <xf numFmtId="0" fontId="18" fillId="3" borderId="31" xfId="40" applyFont="1" applyFill="1" applyBorder="1" applyAlignment="1">
      <alignment horizontal="left" vertical="top" wrapText="1"/>
    </xf>
    <xf numFmtId="0" fontId="15" fillId="0" borderId="0" xfId="41" applyFont="1" applyBorder="1" applyAlignment="1">
      <alignment horizontal="center" vertical="center" wrapText="1"/>
    </xf>
    <xf numFmtId="0" fontId="16" fillId="0" borderId="0" xfId="41"/>
    <xf numFmtId="0" fontId="17" fillId="0" borderId="3" xfId="41" applyFont="1" applyBorder="1" applyAlignment="1">
      <alignment horizontal="left" wrapText="1"/>
    </xf>
    <xf numFmtId="0" fontId="17" fillId="0" borderId="17" xfId="41" applyFont="1" applyBorder="1" applyAlignment="1">
      <alignment horizontal="center" wrapText="1"/>
    </xf>
    <xf numFmtId="0" fontId="17" fillId="0" borderId="18" xfId="41" applyFont="1" applyBorder="1" applyAlignment="1">
      <alignment horizontal="center" wrapText="1"/>
    </xf>
    <xf numFmtId="0" fontId="17" fillId="0" borderId="19" xfId="41" applyFont="1" applyBorder="1" applyAlignment="1">
      <alignment horizontal="center" wrapText="1"/>
    </xf>
    <xf numFmtId="0" fontId="17" fillId="2" borderId="20" xfId="41" applyFont="1" applyFill="1" applyBorder="1" applyAlignment="1">
      <alignment horizontal="left" vertical="top" wrapText="1"/>
    </xf>
    <xf numFmtId="0" fontId="17" fillId="2" borderId="20" xfId="41" applyFont="1" applyFill="1" applyBorder="1" applyAlignment="1">
      <alignment horizontal="left" vertical="top" wrapText="1"/>
    </xf>
    <xf numFmtId="164" fontId="18" fillId="3" borderId="21" xfId="41" applyNumberFormat="1" applyFont="1" applyFill="1" applyBorder="1" applyAlignment="1">
      <alignment horizontal="right" vertical="top"/>
    </xf>
    <xf numFmtId="165" fontId="18" fillId="3" borderId="22" xfId="41" applyNumberFormat="1" applyFont="1" applyFill="1" applyBorder="1" applyAlignment="1">
      <alignment horizontal="right" vertical="top"/>
    </xf>
    <xf numFmtId="165" fontId="18" fillId="3" borderId="23" xfId="41" applyNumberFormat="1" applyFont="1" applyFill="1" applyBorder="1" applyAlignment="1">
      <alignment horizontal="right" vertical="top"/>
    </xf>
    <xf numFmtId="0" fontId="17" fillId="2" borderId="24" xfId="41" applyFont="1" applyFill="1" applyBorder="1" applyAlignment="1">
      <alignment horizontal="left" vertical="top" wrapText="1"/>
    </xf>
    <xf numFmtId="0" fontId="17" fillId="2" borderId="24" xfId="41" applyFont="1" applyFill="1" applyBorder="1" applyAlignment="1">
      <alignment horizontal="left" vertical="top" wrapText="1"/>
    </xf>
    <xf numFmtId="164" fontId="18" fillId="3" borderId="25" xfId="41" applyNumberFormat="1" applyFont="1" applyFill="1" applyBorder="1" applyAlignment="1">
      <alignment horizontal="right" vertical="top"/>
    </xf>
    <xf numFmtId="165" fontId="18" fillId="3" borderId="26" xfId="41" applyNumberFormat="1" applyFont="1" applyFill="1" applyBorder="1" applyAlignment="1">
      <alignment horizontal="right" vertical="top"/>
    </xf>
    <xf numFmtId="165" fontId="18" fillId="3" borderId="27" xfId="41" applyNumberFormat="1" applyFont="1" applyFill="1" applyBorder="1" applyAlignment="1">
      <alignment horizontal="right" vertical="top"/>
    </xf>
    <xf numFmtId="0" fontId="18" fillId="3" borderId="27" xfId="41" applyFont="1" applyFill="1" applyBorder="1" applyAlignment="1">
      <alignment horizontal="left" vertical="top" wrapText="1"/>
    </xf>
    <xf numFmtId="0" fontId="18" fillId="3" borderId="26" xfId="41" applyFont="1" applyFill="1" applyBorder="1" applyAlignment="1">
      <alignment horizontal="left" vertical="top" wrapText="1"/>
    </xf>
    <xf numFmtId="0" fontId="17" fillId="2" borderId="28" xfId="41" applyFont="1" applyFill="1" applyBorder="1" applyAlignment="1">
      <alignment horizontal="left" vertical="top" wrapText="1"/>
    </xf>
    <xf numFmtId="164" fontId="18" fillId="3" borderId="29" xfId="41" applyNumberFormat="1" applyFont="1" applyFill="1" applyBorder="1" applyAlignment="1">
      <alignment horizontal="right" vertical="top"/>
    </xf>
    <xf numFmtId="165" fontId="18" fillId="3" borderId="30" xfId="41" applyNumberFormat="1" applyFont="1" applyFill="1" applyBorder="1" applyAlignment="1">
      <alignment horizontal="right" vertical="top"/>
    </xf>
    <xf numFmtId="0" fontId="18" fillId="3" borderId="30" xfId="41" applyFont="1" applyFill="1" applyBorder="1" applyAlignment="1">
      <alignment horizontal="left" vertical="top" wrapText="1"/>
    </xf>
    <xf numFmtId="0" fontId="18" fillId="3" borderId="31" xfId="41" applyFont="1" applyFill="1" applyBorder="1" applyAlignment="1">
      <alignment horizontal="left" vertical="top" wrapText="1"/>
    </xf>
    <xf numFmtId="0" fontId="15" fillId="0" borderId="0" xfId="42" applyFont="1" applyBorder="1" applyAlignment="1">
      <alignment horizontal="center" vertical="center" wrapText="1"/>
    </xf>
    <xf numFmtId="0" fontId="1" fillId="0" borderId="0" xfId="42"/>
    <xf numFmtId="0" fontId="20" fillId="0" borderId="0" xfId="42" applyFont="1" applyBorder="1" applyAlignment="1">
      <alignment horizontal="left" wrapText="1"/>
    </xf>
    <xf numFmtId="0" fontId="20" fillId="0" borderId="35" xfId="42" applyFont="1" applyBorder="1" applyAlignment="1">
      <alignment horizontal="center" wrapText="1"/>
    </xf>
    <xf numFmtId="0" fontId="20" fillId="0" borderId="36" xfId="42" applyFont="1" applyBorder="1" applyAlignment="1">
      <alignment horizontal="center" wrapText="1"/>
    </xf>
    <xf numFmtId="0" fontId="20" fillId="0" borderId="37" xfId="42" applyFont="1" applyBorder="1" applyAlignment="1">
      <alignment horizontal="center" wrapText="1"/>
    </xf>
    <xf numFmtId="0" fontId="20" fillId="0" borderId="3" xfId="42" applyFont="1" applyBorder="1" applyAlignment="1">
      <alignment horizontal="left" wrapText="1"/>
    </xf>
    <xf numFmtId="0" fontId="20" fillId="0" borderId="17" xfId="42" applyFont="1" applyBorder="1" applyAlignment="1">
      <alignment horizontal="center" wrapText="1"/>
    </xf>
    <xf numFmtId="0" fontId="20" fillId="0" borderId="18" xfId="42" applyFont="1" applyBorder="1" applyAlignment="1">
      <alignment horizontal="center" wrapText="1"/>
    </xf>
    <xf numFmtId="0" fontId="20" fillId="0" borderId="19" xfId="42" applyFont="1" applyBorder="1" applyAlignment="1">
      <alignment horizontal="center" wrapText="1"/>
    </xf>
    <xf numFmtId="0" fontId="20" fillId="2" borderId="20" xfId="42" applyFont="1" applyFill="1" applyBorder="1" applyAlignment="1">
      <alignment horizontal="left" vertical="top" wrapText="1"/>
    </xf>
    <xf numFmtId="0" fontId="20" fillId="2" borderId="20" xfId="42" applyFont="1" applyFill="1" applyBorder="1" applyAlignment="1">
      <alignment horizontal="left" vertical="top" wrapText="1"/>
    </xf>
    <xf numFmtId="164" fontId="21" fillId="3" borderId="21" xfId="42" applyNumberFormat="1" applyFont="1" applyFill="1" applyBorder="1" applyAlignment="1">
      <alignment horizontal="right" vertical="top"/>
    </xf>
    <xf numFmtId="167" fontId="21" fillId="3" borderId="22" xfId="42" applyNumberFormat="1" applyFont="1" applyFill="1" applyBorder="1" applyAlignment="1">
      <alignment horizontal="right" vertical="top"/>
    </xf>
    <xf numFmtId="167" fontId="21" fillId="3" borderId="23" xfId="42" applyNumberFormat="1" applyFont="1" applyFill="1" applyBorder="1" applyAlignment="1">
      <alignment horizontal="right" vertical="top"/>
    </xf>
    <xf numFmtId="0" fontId="20" fillId="2" borderId="24" xfId="42" applyFont="1" applyFill="1" applyBorder="1" applyAlignment="1">
      <alignment horizontal="left" vertical="top" wrapText="1"/>
    </xf>
    <xf numFmtId="0" fontId="20" fillId="2" borderId="24" xfId="42" applyFont="1" applyFill="1" applyBorder="1" applyAlignment="1">
      <alignment horizontal="left" vertical="top" wrapText="1"/>
    </xf>
    <xf numFmtId="164" fontId="21" fillId="3" borderId="25" xfId="42" applyNumberFormat="1" applyFont="1" applyFill="1" applyBorder="1" applyAlignment="1">
      <alignment horizontal="right" vertical="top"/>
    </xf>
    <xf numFmtId="167" fontId="21" fillId="3" borderId="26" xfId="42" applyNumberFormat="1" applyFont="1" applyFill="1" applyBorder="1" applyAlignment="1">
      <alignment horizontal="right" vertical="top"/>
    </xf>
    <xf numFmtId="167" fontId="21" fillId="3" borderId="27" xfId="42" applyNumberFormat="1" applyFont="1" applyFill="1" applyBorder="1" applyAlignment="1">
      <alignment horizontal="right" vertical="top"/>
    </xf>
    <xf numFmtId="0" fontId="20" fillId="2" borderId="28" xfId="42" applyFont="1" applyFill="1" applyBorder="1" applyAlignment="1">
      <alignment horizontal="left" vertical="top" wrapText="1"/>
    </xf>
    <xf numFmtId="164" fontId="21" fillId="3" borderId="29" xfId="42" applyNumberFormat="1" applyFont="1" applyFill="1" applyBorder="1" applyAlignment="1">
      <alignment horizontal="right" vertical="top"/>
    </xf>
    <xf numFmtId="167" fontId="21" fillId="3" borderId="30" xfId="42" applyNumberFormat="1" applyFont="1" applyFill="1" applyBorder="1" applyAlignment="1">
      <alignment horizontal="right" vertical="top"/>
    </xf>
    <xf numFmtId="167" fontId="21" fillId="3" borderId="31" xfId="42" applyNumberFormat="1" applyFont="1" applyFill="1" applyBorder="1" applyAlignment="1">
      <alignment horizontal="right" vertical="top"/>
    </xf>
    <xf numFmtId="0" fontId="21" fillId="0" borderId="0" xfId="42" applyFont="1" applyBorder="1" applyAlignment="1">
      <alignment horizontal="left" vertical="top" wrapText="1"/>
    </xf>
    <xf numFmtId="166" fontId="1" fillId="0" borderId="0" xfId="42" applyNumberFormat="1"/>
    <xf numFmtId="0" fontId="20" fillId="2" borderId="28" xfId="23" applyFont="1" applyFill="1" applyBorder="1" applyAlignment="1">
      <alignment horizontal="left" vertical="top" wrapText="1"/>
    </xf>
    <xf numFmtId="164" fontId="21" fillId="3" borderId="29" xfId="23" applyNumberFormat="1" applyFont="1" applyFill="1" applyBorder="1" applyAlignment="1">
      <alignment horizontal="right" vertical="top"/>
    </xf>
    <xf numFmtId="165" fontId="21" fillId="3" borderId="30" xfId="23" applyNumberFormat="1" applyFont="1" applyFill="1" applyBorder="1" applyAlignment="1">
      <alignment horizontal="right" vertical="top"/>
    </xf>
    <xf numFmtId="0" fontId="21" fillId="3" borderId="30" xfId="23" applyFont="1" applyFill="1" applyBorder="1" applyAlignment="1">
      <alignment horizontal="left" vertical="top" wrapText="1"/>
    </xf>
    <xf numFmtId="0" fontId="21" fillId="3" borderId="31" xfId="23" applyFont="1" applyFill="1" applyBorder="1" applyAlignment="1">
      <alignment horizontal="left" vertical="top" wrapText="1"/>
    </xf>
    <xf numFmtId="165" fontId="21" fillId="3" borderId="0" xfId="23" applyNumberFormat="1" applyFont="1" applyFill="1" applyBorder="1" applyAlignment="1">
      <alignment horizontal="right" vertical="top"/>
    </xf>
    <xf numFmtId="0" fontId="15" fillId="0" borderId="0" xfId="25" applyFont="1" applyBorder="1" applyAlignment="1">
      <alignment horizontal="center" vertical="center" wrapText="1"/>
    </xf>
    <xf numFmtId="0" fontId="1" fillId="0" borderId="0" xfId="25"/>
    <xf numFmtId="0" fontId="20" fillId="0" borderId="3" xfId="25" applyFont="1" applyBorder="1" applyAlignment="1">
      <alignment horizontal="left" wrapText="1"/>
    </xf>
    <xf numFmtId="0" fontId="20" fillId="0" borderId="17" xfId="25" applyFont="1" applyBorder="1" applyAlignment="1">
      <alignment horizontal="center" wrapText="1"/>
    </xf>
    <xf numFmtId="0" fontId="20" fillId="0" borderId="18" xfId="25" applyFont="1" applyBorder="1" applyAlignment="1">
      <alignment horizontal="center" wrapText="1"/>
    </xf>
    <xf numFmtId="0" fontId="20" fillId="0" borderId="19" xfId="25" applyFont="1" applyBorder="1" applyAlignment="1">
      <alignment horizontal="center" wrapText="1"/>
    </xf>
    <xf numFmtId="0" fontId="20" fillId="2" borderId="20" xfId="25" applyFont="1" applyFill="1" applyBorder="1" applyAlignment="1">
      <alignment horizontal="left" vertical="top" wrapText="1"/>
    </xf>
    <xf numFmtId="0" fontId="20" fillId="2" borderId="20" xfId="25" applyFont="1" applyFill="1" applyBorder="1" applyAlignment="1">
      <alignment horizontal="left" vertical="top" wrapText="1"/>
    </xf>
    <xf numFmtId="164" fontId="21" fillId="3" borderId="21" xfId="25" applyNumberFormat="1" applyFont="1" applyFill="1" applyBorder="1" applyAlignment="1">
      <alignment horizontal="right" vertical="top"/>
    </xf>
    <xf numFmtId="165" fontId="21" fillId="3" borderId="22" xfId="25" applyNumberFormat="1" applyFont="1" applyFill="1" applyBorder="1" applyAlignment="1">
      <alignment horizontal="right" vertical="top"/>
    </xf>
    <xf numFmtId="165" fontId="21" fillId="3" borderId="23" xfId="25" applyNumberFormat="1" applyFont="1" applyFill="1" applyBorder="1" applyAlignment="1">
      <alignment horizontal="right" vertical="top"/>
    </xf>
    <xf numFmtId="0" fontId="20" fillId="2" borderId="24" xfId="25" applyFont="1" applyFill="1" applyBorder="1" applyAlignment="1">
      <alignment horizontal="left" vertical="top" wrapText="1"/>
    </xf>
    <xf numFmtId="0" fontId="20" fillId="2" borderId="24" xfId="25" applyFont="1" applyFill="1" applyBorder="1" applyAlignment="1">
      <alignment horizontal="left" vertical="top" wrapText="1"/>
    </xf>
    <xf numFmtId="164" fontId="21" fillId="3" borderId="25" xfId="25" applyNumberFormat="1" applyFont="1" applyFill="1" applyBorder="1" applyAlignment="1">
      <alignment horizontal="right" vertical="top"/>
    </xf>
    <xf numFmtId="165" fontId="21" fillId="3" borderId="26" xfId="25" applyNumberFormat="1" applyFont="1" applyFill="1" applyBorder="1" applyAlignment="1">
      <alignment horizontal="right" vertical="top"/>
    </xf>
    <xf numFmtId="165" fontId="21" fillId="3" borderId="27" xfId="25" applyNumberFormat="1" applyFont="1" applyFill="1" applyBorder="1" applyAlignment="1">
      <alignment horizontal="right" vertical="top"/>
    </xf>
    <xf numFmtId="0" fontId="21" fillId="3" borderId="27" xfId="25" applyFont="1" applyFill="1" applyBorder="1" applyAlignment="1">
      <alignment horizontal="left" vertical="top" wrapText="1"/>
    </xf>
    <xf numFmtId="0" fontId="21" fillId="3" borderId="26" xfId="25" applyFont="1" applyFill="1" applyBorder="1" applyAlignment="1">
      <alignment horizontal="left" vertical="top" wrapText="1"/>
    </xf>
    <xf numFmtId="0" fontId="20" fillId="2" borderId="28" xfId="25" applyFont="1" applyFill="1" applyBorder="1" applyAlignment="1">
      <alignment horizontal="left" vertical="top" wrapText="1"/>
    </xf>
    <xf numFmtId="164" fontId="21" fillId="3" borderId="29" xfId="25" applyNumberFormat="1" applyFont="1" applyFill="1" applyBorder="1" applyAlignment="1">
      <alignment horizontal="right" vertical="top"/>
    </xf>
    <xf numFmtId="165" fontId="21" fillId="3" borderId="30" xfId="25" applyNumberFormat="1" applyFont="1" applyFill="1" applyBorder="1" applyAlignment="1">
      <alignment horizontal="right" vertical="top"/>
    </xf>
    <xf numFmtId="0" fontId="21" fillId="3" borderId="30" xfId="25" applyFont="1" applyFill="1" applyBorder="1" applyAlignment="1">
      <alignment horizontal="left" vertical="top" wrapText="1"/>
    </xf>
    <xf numFmtId="0" fontId="21" fillId="3" borderId="31" xfId="25" applyFont="1" applyFill="1" applyBorder="1" applyAlignment="1">
      <alignment horizontal="left" vertical="top" wrapText="1"/>
    </xf>
    <xf numFmtId="0" fontId="15" fillId="0" borderId="0" xfId="43" applyFont="1" applyBorder="1" applyAlignment="1">
      <alignment horizontal="center" vertical="center" wrapText="1"/>
    </xf>
    <xf numFmtId="0" fontId="1" fillId="0" borderId="0" xfId="43"/>
    <xf numFmtId="0" fontId="20" fillId="0" borderId="3" xfId="43" applyFont="1" applyBorder="1" applyAlignment="1">
      <alignment horizontal="left" wrapText="1"/>
    </xf>
    <xf numFmtId="0" fontId="20" fillId="0" borderId="17" xfId="43" applyFont="1" applyBorder="1" applyAlignment="1">
      <alignment horizontal="center" wrapText="1"/>
    </xf>
    <xf numFmtId="0" fontId="20" fillId="0" borderId="18" xfId="43" applyFont="1" applyBorder="1" applyAlignment="1">
      <alignment horizontal="center" wrapText="1"/>
    </xf>
    <xf numFmtId="0" fontId="20" fillId="0" borderId="19" xfId="43" applyFont="1" applyBorder="1" applyAlignment="1">
      <alignment horizontal="center" wrapText="1"/>
    </xf>
    <xf numFmtId="0" fontId="20" fillId="2" borderId="20" xfId="43" applyFont="1" applyFill="1" applyBorder="1" applyAlignment="1">
      <alignment horizontal="left" vertical="top" wrapText="1"/>
    </xf>
    <xf numFmtId="0" fontId="20" fillId="2" borderId="20" xfId="43" applyFont="1" applyFill="1" applyBorder="1" applyAlignment="1">
      <alignment horizontal="left" vertical="top" wrapText="1"/>
    </xf>
    <xf numFmtId="164" fontId="21" fillId="3" borderId="21" xfId="43" applyNumberFormat="1" applyFont="1" applyFill="1" applyBorder="1" applyAlignment="1">
      <alignment horizontal="right" vertical="top"/>
    </xf>
    <xf numFmtId="165" fontId="21" fillId="3" borderId="22" xfId="43" applyNumberFormat="1" applyFont="1" applyFill="1" applyBorder="1" applyAlignment="1">
      <alignment horizontal="right" vertical="top"/>
    </xf>
    <xf numFmtId="165" fontId="21" fillId="3" borderId="23" xfId="43" applyNumberFormat="1" applyFont="1" applyFill="1" applyBorder="1" applyAlignment="1">
      <alignment horizontal="right" vertical="top"/>
    </xf>
    <xf numFmtId="0" fontId="20" fillId="2" borderId="24" xfId="43" applyFont="1" applyFill="1" applyBorder="1" applyAlignment="1">
      <alignment horizontal="left" vertical="top" wrapText="1"/>
    </xf>
    <xf numFmtId="0" fontId="20" fillId="2" borderId="24" xfId="43" applyFont="1" applyFill="1" applyBorder="1" applyAlignment="1">
      <alignment horizontal="left" vertical="top" wrapText="1"/>
    </xf>
    <xf numFmtId="164" fontId="21" fillId="3" borderId="25" xfId="43" applyNumberFormat="1" applyFont="1" applyFill="1" applyBorder="1" applyAlignment="1">
      <alignment horizontal="right" vertical="top"/>
    </xf>
    <xf numFmtId="165" fontId="21" fillId="3" borderId="26" xfId="43" applyNumberFormat="1" applyFont="1" applyFill="1" applyBorder="1" applyAlignment="1">
      <alignment horizontal="right" vertical="top"/>
    </xf>
    <xf numFmtId="165" fontId="21" fillId="3" borderId="27" xfId="43" applyNumberFormat="1" applyFont="1" applyFill="1" applyBorder="1" applyAlignment="1">
      <alignment horizontal="right" vertical="top"/>
    </xf>
    <xf numFmtId="0" fontId="21" fillId="3" borderId="27" xfId="43" applyFont="1" applyFill="1" applyBorder="1" applyAlignment="1">
      <alignment horizontal="left" vertical="top" wrapText="1"/>
    </xf>
    <xf numFmtId="0" fontId="21" fillId="3" borderId="26" xfId="43" applyFont="1" applyFill="1" applyBorder="1" applyAlignment="1">
      <alignment horizontal="left" vertical="top" wrapText="1"/>
    </xf>
    <xf numFmtId="0" fontId="20" fillId="2" borderId="28" xfId="43" applyFont="1" applyFill="1" applyBorder="1" applyAlignment="1">
      <alignment horizontal="left" vertical="top" wrapText="1"/>
    </xf>
    <xf numFmtId="164" fontId="21" fillId="3" borderId="29" xfId="43" applyNumberFormat="1" applyFont="1" applyFill="1" applyBorder="1" applyAlignment="1">
      <alignment horizontal="right" vertical="top"/>
    </xf>
    <xf numFmtId="165" fontId="21" fillId="3" borderId="30" xfId="43" applyNumberFormat="1" applyFont="1" applyFill="1" applyBorder="1" applyAlignment="1">
      <alignment horizontal="right" vertical="top"/>
    </xf>
    <xf numFmtId="0" fontId="21" fillId="3" borderId="30" xfId="43" applyFont="1" applyFill="1" applyBorder="1" applyAlignment="1">
      <alignment horizontal="left" vertical="top" wrapText="1"/>
    </xf>
    <xf numFmtId="0" fontId="21" fillId="3" borderId="31" xfId="43" applyFont="1" applyFill="1" applyBorder="1" applyAlignment="1">
      <alignment horizontal="left" vertical="top" wrapText="1"/>
    </xf>
    <xf numFmtId="0" fontId="1" fillId="0" borderId="0" xfId="1" applyFont="1" applyAlignment="1">
      <alignment horizontal="center" wrapText="1"/>
    </xf>
    <xf numFmtId="0" fontId="10" fillId="0" borderId="0" xfId="0" applyFont="1" applyAlignment="1">
      <alignment horizontal="center" wrapText="1"/>
    </xf>
    <xf numFmtId="0" fontId="15" fillId="0" borderId="0" xfId="27" applyFont="1" applyBorder="1" applyAlignment="1">
      <alignment horizontal="center" vertical="center" wrapText="1"/>
    </xf>
    <xf numFmtId="0" fontId="1" fillId="0" borderId="0" xfId="27"/>
    <xf numFmtId="0" fontId="20" fillId="0" borderId="3" xfId="27" applyFont="1" applyBorder="1" applyAlignment="1">
      <alignment horizontal="left" wrapText="1"/>
    </xf>
    <xf numFmtId="0" fontId="20" fillId="0" borderId="17" xfId="27" applyFont="1" applyBorder="1" applyAlignment="1">
      <alignment horizontal="center" wrapText="1"/>
    </xf>
    <xf numFmtId="0" fontId="20" fillId="0" borderId="18" xfId="27" applyFont="1" applyBorder="1" applyAlignment="1">
      <alignment horizontal="center" wrapText="1"/>
    </xf>
    <xf numFmtId="0" fontId="20" fillId="0" borderId="19" xfId="27" applyFont="1" applyBorder="1" applyAlignment="1">
      <alignment horizontal="center" wrapText="1"/>
    </xf>
    <xf numFmtId="0" fontId="20" fillId="2" borderId="20" xfId="27" applyFont="1" applyFill="1" applyBorder="1" applyAlignment="1">
      <alignment horizontal="left" vertical="top" wrapText="1"/>
    </xf>
    <xf numFmtId="0" fontId="20" fillId="2" borderId="20" xfId="27" applyFont="1" applyFill="1" applyBorder="1" applyAlignment="1">
      <alignment horizontal="left" vertical="top" wrapText="1"/>
    </xf>
    <xf numFmtId="164" fontId="21" fillId="3" borderId="21" xfId="27" applyNumberFormat="1" applyFont="1" applyFill="1" applyBorder="1" applyAlignment="1">
      <alignment horizontal="right" vertical="top"/>
    </xf>
    <xf numFmtId="165" fontId="21" fillId="3" borderId="22" xfId="27" applyNumberFormat="1" applyFont="1" applyFill="1" applyBorder="1" applyAlignment="1">
      <alignment horizontal="right" vertical="top"/>
    </xf>
    <xf numFmtId="165" fontId="21" fillId="3" borderId="23" xfId="27" applyNumberFormat="1" applyFont="1" applyFill="1" applyBorder="1" applyAlignment="1">
      <alignment horizontal="right" vertical="top"/>
    </xf>
    <xf numFmtId="0" fontId="20" fillId="2" borderId="24" xfId="27" applyFont="1" applyFill="1" applyBorder="1" applyAlignment="1">
      <alignment horizontal="left" vertical="top" wrapText="1"/>
    </xf>
    <xf numFmtId="0" fontId="20" fillId="2" borderId="24" xfId="27" applyFont="1" applyFill="1" applyBorder="1" applyAlignment="1">
      <alignment horizontal="left" vertical="top" wrapText="1"/>
    </xf>
    <xf numFmtId="164" fontId="21" fillId="3" borderId="25" xfId="27" applyNumberFormat="1" applyFont="1" applyFill="1" applyBorder="1" applyAlignment="1">
      <alignment horizontal="right" vertical="top"/>
    </xf>
    <xf numFmtId="165" fontId="21" fillId="3" borderId="26" xfId="27" applyNumberFormat="1" applyFont="1" applyFill="1" applyBorder="1" applyAlignment="1">
      <alignment horizontal="right" vertical="top"/>
    </xf>
    <xf numFmtId="165" fontId="21" fillId="3" borderId="27" xfId="27" applyNumberFormat="1" applyFont="1" applyFill="1" applyBorder="1" applyAlignment="1">
      <alignment horizontal="right" vertical="top"/>
    </xf>
    <xf numFmtId="0" fontId="21" fillId="3" borderId="27" xfId="27" applyFont="1" applyFill="1" applyBorder="1" applyAlignment="1">
      <alignment horizontal="left" vertical="top" wrapText="1"/>
    </xf>
    <xf numFmtId="0" fontId="21" fillId="3" borderId="26" xfId="27" applyFont="1" applyFill="1" applyBorder="1" applyAlignment="1">
      <alignment horizontal="left" vertical="top" wrapText="1"/>
    </xf>
    <xf numFmtId="0" fontId="20" fillId="2" borderId="28" xfId="27" applyFont="1" applyFill="1" applyBorder="1" applyAlignment="1">
      <alignment horizontal="left" vertical="top" wrapText="1"/>
    </xf>
    <xf numFmtId="164" fontId="21" fillId="3" borderId="29" xfId="27" applyNumberFormat="1" applyFont="1" applyFill="1" applyBorder="1" applyAlignment="1">
      <alignment horizontal="right" vertical="top"/>
    </xf>
    <xf numFmtId="165" fontId="21" fillId="3" borderId="30" xfId="27" applyNumberFormat="1" applyFont="1" applyFill="1" applyBorder="1" applyAlignment="1">
      <alignment horizontal="right" vertical="top"/>
    </xf>
    <xf numFmtId="0" fontId="21" fillId="3" borderId="30" xfId="27" applyFont="1" applyFill="1" applyBorder="1" applyAlignment="1">
      <alignment horizontal="left" vertical="top" wrapText="1"/>
    </xf>
    <xf numFmtId="0" fontId="21" fillId="3" borderId="31" xfId="27" applyFont="1" applyFill="1" applyBorder="1" applyAlignment="1">
      <alignment horizontal="left" vertical="top" wrapText="1"/>
    </xf>
    <xf numFmtId="0" fontId="15" fillId="0" borderId="0" xfId="44" applyFont="1" applyBorder="1" applyAlignment="1">
      <alignment horizontal="center" vertical="center" wrapText="1"/>
    </xf>
    <xf numFmtId="0" fontId="1" fillId="0" borderId="0" xfId="44"/>
    <xf numFmtId="0" fontId="20" fillId="0" borderId="3" xfId="44" applyFont="1" applyBorder="1" applyAlignment="1">
      <alignment horizontal="left" wrapText="1"/>
    </xf>
    <xf numFmtId="0" fontId="20" fillId="0" borderId="17" xfId="44" applyFont="1" applyBorder="1" applyAlignment="1">
      <alignment horizontal="center" wrapText="1"/>
    </xf>
    <xf numFmtId="0" fontId="20" fillId="0" borderId="18" xfId="44" applyFont="1" applyBorder="1" applyAlignment="1">
      <alignment horizontal="center" wrapText="1"/>
    </xf>
    <xf numFmtId="0" fontId="20" fillId="0" borderId="19" xfId="44" applyFont="1" applyBorder="1" applyAlignment="1">
      <alignment horizontal="center" wrapText="1"/>
    </xf>
    <xf numFmtId="0" fontId="20" fillId="2" borderId="20" xfId="44" applyFont="1" applyFill="1" applyBorder="1" applyAlignment="1">
      <alignment horizontal="left" vertical="top" wrapText="1"/>
    </xf>
    <xf numFmtId="0" fontId="20" fillId="2" borderId="20" xfId="44" applyFont="1" applyFill="1" applyBorder="1" applyAlignment="1">
      <alignment horizontal="left" vertical="top" wrapText="1"/>
    </xf>
    <xf numFmtId="164" fontId="21" fillId="3" borderId="21" xfId="44" applyNumberFormat="1" applyFont="1" applyFill="1" applyBorder="1" applyAlignment="1">
      <alignment horizontal="right" vertical="top"/>
    </xf>
    <xf numFmtId="165" fontId="21" fillId="3" borderId="22" xfId="44" applyNumberFormat="1" applyFont="1" applyFill="1" applyBorder="1" applyAlignment="1">
      <alignment horizontal="right" vertical="top"/>
    </xf>
    <xf numFmtId="165" fontId="21" fillId="3" borderId="23" xfId="44" applyNumberFormat="1" applyFont="1" applyFill="1" applyBorder="1" applyAlignment="1">
      <alignment horizontal="right" vertical="top"/>
    </xf>
    <xf numFmtId="0" fontId="20" fillId="2" borderId="24" xfId="44" applyFont="1" applyFill="1" applyBorder="1" applyAlignment="1">
      <alignment horizontal="left" vertical="top" wrapText="1"/>
    </xf>
    <xf numFmtId="0" fontId="20" fillId="2" borderId="24" xfId="44" applyFont="1" applyFill="1" applyBorder="1" applyAlignment="1">
      <alignment horizontal="left" vertical="top" wrapText="1"/>
    </xf>
    <xf numFmtId="164" fontId="21" fillId="3" borderId="25" xfId="44" applyNumberFormat="1" applyFont="1" applyFill="1" applyBorder="1" applyAlignment="1">
      <alignment horizontal="right" vertical="top"/>
    </xf>
    <xf numFmtId="165" fontId="21" fillId="3" borderId="26" xfId="44" applyNumberFormat="1" applyFont="1" applyFill="1" applyBorder="1" applyAlignment="1">
      <alignment horizontal="right" vertical="top"/>
    </xf>
    <xf numFmtId="165" fontId="21" fillId="3" borderId="27" xfId="44" applyNumberFormat="1" applyFont="1" applyFill="1" applyBorder="1" applyAlignment="1">
      <alignment horizontal="right" vertical="top"/>
    </xf>
    <xf numFmtId="0" fontId="21" fillId="3" borderId="27" xfId="44" applyFont="1" applyFill="1" applyBorder="1" applyAlignment="1">
      <alignment horizontal="left" vertical="top" wrapText="1"/>
    </xf>
    <xf numFmtId="0" fontId="21" fillId="3" borderId="26" xfId="44" applyFont="1" applyFill="1" applyBorder="1" applyAlignment="1">
      <alignment horizontal="left" vertical="top" wrapText="1"/>
    </xf>
    <xf numFmtId="0" fontId="20" fillId="2" borderId="28" xfId="44" applyFont="1" applyFill="1" applyBorder="1" applyAlignment="1">
      <alignment horizontal="left" vertical="top" wrapText="1"/>
    </xf>
    <xf numFmtId="164" fontId="21" fillId="3" borderId="29" xfId="44" applyNumberFormat="1" applyFont="1" applyFill="1" applyBorder="1" applyAlignment="1">
      <alignment horizontal="right" vertical="top"/>
    </xf>
    <xf numFmtId="165" fontId="21" fillId="3" borderId="30" xfId="44" applyNumberFormat="1" applyFont="1" applyFill="1" applyBorder="1" applyAlignment="1">
      <alignment horizontal="right" vertical="top"/>
    </xf>
    <xf numFmtId="0" fontId="21" fillId="3" borderId="30" xfId="44" applyFont="1" applyFill="1" applyBorder="1" applyAlignment="1">
      <alignment horizontal="left" vertical="top" wrapText="1"/>
    </xf>
    <xf numFmtId="0" fontId="21" fillId="3" borderId="31" xfId="44" applyFont="1" applyFill="1" applyBorder="1" applyAlignment="1">
      <alignment horizontal="left" vertical="top" wrapText="1"/>
    </xf>
    <xf numFmtId="0" fontId="4" fillId="0" borderId="0" xfId="19" applyFont="1" applyFill="1" applyBorder="1" applyAlignment="1">
      <alignment horizontal="left" vertical="top" wrapText="1"/>
    </xf>
    <xf numFmtId="0" fontId="15" fillId="0" borderId="0" xfId="45" applyFont="1" applyBorder="1" applyAlignment="1">
      <alignment horizontal="center" vertical="center" wrapText="1"/>
    </xf>
    <xf numFmtId="0" fontId="1" fillId="0" borderId="0" xfId="45"/>
    <xf numFmtId="0" fontId="20" fillId="0" borderId="3" xfId="45" applyFont="1" applyBorder="1" applyAlignment="1">
      <alignment horizontal="left" wrapText="1"/>
    </xf>
    <xf numFmtId="0" fontId="20" fillId="0" borderId="17" xfId="45" applyFont="1" applyBorder="1" applyAlignment="1">
      <alignment horizontal="center" wrapText="1"/>
    </xf>
    <xf numFmtId="0" fontId="20" fillId="0" borderId="18" xfId="45" applyFont="1" applyBorder="1" applyAlignment="1">
      <alignment horizontal="center" wrapText="1"/>
    </xf>
    <xf numFmtId="0" fontId="20" fillId="0" borderId="19" xfId="45" applyFont="1" applyBorder="1" applyAlignment="1">
      <alignment horizontal="center" wrapText="1"/>
    </xf>
    <xf numFmtId="0" fontId="20" fillId="2" borderId="20" xfId="45" applyFont="1" applyFill="1" applyBorder="1" applyAlignment="1">
      <alignment horizontal="left" vertical="top" wrapText="1"/>
    </xf>
    <xf numFmtId="0" fontId="20" fillId="2" borderId="20" xfId="45" applyFont="1" applyFill="1" applyBorder="1" applyAlignment="1">
      <alignment horizontal="left" vertical="top" wrapText="1"/>
    </xf>
    <xf numFmtId="164" fontId="21" fillId="3" borderId="21" xfId="45" applyNumberFormat="1" applyFont="1" applyFill="1" applyBorder="1" applyAlignment="1">
      <alignment horizontal="right" vertical="top"/>
    </xf>
    <xf numFmtId="165" fontId="21" fillId="3" borderId="22" xfId="45" applyNumberFormat="1" applyFont="1" applyFill="1" applyBorder="1" applyAlignment="1">
      <alignment horizontal="right" vertical="top"/>
    </xf>
    <xf numFmtId="165" fontId="21" fillId="3" borderId="23" xfId="45" applyNumberFormat="1" applyFont="1" applyFill="1" applyBorder="1" applyAlignment="1">
      <alignment horizontal="right" vertical="top"/>
    </xf>
    <xf numFmtId="0" fontId="20" fillId="2" borderId="24" xfId="45" applyFont="1" applyFill="1" applyBorder="1" applyAlignment="1">
      <alignment horizontal="left" vertical="top" wrapText="1"/>
    </xf>
    <xf numFmtId="0" fontId="20" fillId="2" borderId="24" xfId="45" applyFont="1" applyFill="1" applyBorder="1" applyAlignment="1">
      <alignment horizontal="left" vertical="top" wrapText="1"/>
    </xf>
    <xf numFmtId="164" fontId="21" fillId="3" borderId="25" xfId="45" applyNumberFormat="1" applyFont="1" applyFill="1" applyBorder="1" applyAlignment="1">
      <alignment horizontal="right" vertical="top"/>
    </xf>
    <xf numFmtId="165" fontId="21" fillId="3" borderId="26" xfId="45" applyNumberFormat="1" applyFont="1" applyFill="1" applyBorder="1" applyAlignment="1">
      <alignment horizontal="right" vertical="top"/>
    </xf>
    <xf numFmtId="165" fontId="21" fillId="3" borderId="27" xfId="45" applyNumberFormat="1" applyFont="1" applyFill="1" applyBorder="1" applyAlignment="1">
      <alignment horizontal="right" vertical="top"/>
    </xf>
    <xf numFmtId="0" fontId="21" fillId="3" borderId="27" xfId="45" applyFont="1" applyFill="1" applyBorder="1" applyAlignment="1">
      <alignment horizontal="left" vertical="top" wrapText="1"/>
    </xf>
    <xf numFmtId="0" fontId="21" fillId="3" borderId="26" xfId="45" applyFont="1" applyFill="1" applyBorder="1" applyAlignment="1">
      <alignment horizontal="left" vertical="top" wrapText="1"/>
    </xf>
    <xf numFmtId="0" fontId="20" fillId="2" borderId="28" xfId="45" applyFont="1" applyFill="1" applyBorder="1" applyAlignment="1">
      <alignment horizontal="left" vertical="top" wrapText="1"/>
    </xf>
    <xf numFmtId="164" fontId="21" fillId="3" borderId="29" xfId="45" applyNumberFormat="1" applyFont="1" applyFill="1" applyBorder="1" applyAlignment="1">
      <alignment horizontal="right" vertical="top"/>
    </xf>
    <xf numFmtId="165" fontId="21" fillId="3" borderId="30" xfId="45" applyNumberFormat="1" applyFont="1" applyFill="1" applyBorder="1" applyAlignment="1">
      <alignment horizontal="right" vertical="top"/>
    </xf>
    <xf numFmtId="0" fontId="21" fillId="3" borderId="30" xfId="45" applyFont="1" applyFill="1" applyBorder="1" applyAlignment="1">
      <alignment horizontal="left" vertical="top" wrapText="1"/>
    </xf>
    <xf numFmtId="0" fontId="21" fillId="3" borderId="31" xfId="45" applyFont="1" applyFill="1" applyBorder="1" applyAlignment="1">
      <alignment horizontal="left" vertical="top" wrapText="1"/>
    </xf>
    <xf numFmtId="0" fontId="20" fillId="2" borderId="20" xfId="45" applyFont="1" applyFill="1" applyBorder="1" applyAlignment="1">
      <alignment vertical="top" wrapText="1"/>
    </xf>
    <xf numFmtId="0" fontId="20" fillId="2" borderId="24" xfId="45" applyFont="1" applyFill="1" applyBorder="1" applyAlignment="1">
      <alignment vertical="top" wrapText="1"/>
    </xf>
    <xf numFmtId="0" fontId="20" fillId="2" borderId="28" xfId="45" applyFont="1" applyFill="1" applyBorder="1" applyAlignment="1">
      <alignment horizontal="left" vertical="top" wrapText="1"/>
    </xf>
    <xf numFmtId="166" fontId="4" fillId="0" borderId="0" xfId="19" applyNumberFormat="1" applyFont="1" applyFill="1" applyBorder="1" applyAlignment="1">
      <alignment horizontal="right" vertical="top"/>
    </xf>
    <xf numFmtId="0" fontId="16" fillId="0" borderId="0" xfId="35" applyFill="1" applyBorder="1"/>
    <xf numFmtId="166" fontId="6" fillId="0" borderId="0" xfId="0" applyNumberFormat="1" applyFont="1" applyFill="1" applyBorder="1"/>
    <xf numFmtId="0" fontId="15" fillId="0" borderId="0" xfId="46" applyFont="1" applyBorder="1" applyAlignment="1">
      <alignment horizontal="center" vertical="center" wrapText="1"/>
    </xf>
    <xf numFmtId="0" fontId="1" fillId="0" borderId="0" xfId="46"/>
    <xf numFmtId="0" fontId="20" fillId="0" borderId="3" xfId="46" applyFont="1" applyBorder="1" applyAlignment="1">
      <alignment horizontal="left" wrapText="1"/>
    </xf>
    <xf numFmtId="0" fontId="20" fillId="0" borderId="17" xfId="46" applyFont="1" applyBorder="1" applyAlignment="1">
      <alignment horizontal="center" wrapText="1"/>
    </xf>
    <xf numFmtId="0" fontId="20" fillId="0" borderId="18" xfId="46" applyFont="1" applyBorder="1" applyAlignment="1">
      <alignment horizontal="center" wrapText="1"/>
    </xf>
    <xf numFmtId="0" fontId="20" fillId="0" borderId="19" xfId="46" applyFont="1" applyBorder="1" applyAlignment="1">
      <alignment horizontal="center" wrapText="1"/>
    </xf>
    <xf numFmtId="0" fontId="20" fillId="2" borderId="20" xfId="46" applyFont="1" applyFill="1" applyBorder="1" applyAlignment="1">
      <alignment horizontal="left" vertical="top" wrapText="1"/>
    </xf>
    <xf numFmtId="0" fontId="20" fillId="2" borderId="20" xfId="46" applyFont="1" applyFill="1" applyBorder="1" applyAlignment="1">
      <alignment horizontal="left" vertical="top" wrapText="1"/>
    </xf>
    <xf numFmtId="164" fontId="21" fillId="3" borderId="21" xfId="46" applyNumberFormat="1" applyFont="1" applyFill="1" applyBorder="1" applyAlignment="1">
      <alignment horizontal="right" vertical="top"/>
    </xf>
    <xf numFmtId="165" fontId="21" fillId="3" borderId="22" xfId="46" applyNumberFormat="1" applyFont="1" applyFill="1" applyBorder="1" applyAlignment="1">
      <alignment horizontal="right" vertical="top"/>
    </xf>
    <xf numFmtId="165" fontId="21" fillId="3" borderId="23" xfId="46" applyNumberFormat="1" applyFont="1" applyFill="1" applyBorder="1" applyAlignment="1">
      <alignment horizontal="right" vertical="top"/>
    </xf>
    <xf numFmtId="0" fontId="20" fillId="2" borderId="24" xfId="46" applyFont="1" applyFill="1" applyBorder="1" applyAlignment="1">
      <alignment horizontal="left" vertical="top" wrapText="1"/>
    </xf>
    <xf numFmtId="0" fontId="20" fillId="2" borderId="24" xfId="46" applyFont="1" applyFill="1" applyBorder="1" applyAlignment="1">
      <alignment horizontal="left" vertical="top" wrapText="1"/>
    </xf>
    <xf numFmtId="164" fontId="21" fillId="3" borderId="25" xfId="46" applyNumberFormat="1" applyFont="1" applyFill="1" applyBorder="1" applyAlignment="1">
      <alignment horizontal="right" vertical="top"/>
    </xf>
    <xf numFmtId="165" fontId="21" fillId="3" borderId="26" xfId="46" applyNumberFormat="1" applyFont="1" applyFill="1" applyBorder="1" applyAlignment="1">
      <alignment horizontal="right" vertical="top"/>
    </xf>
    <xf numFmtId="165" fontId="21" fillId="3" borderId="27" xfId="46" applyNumberFormat="1" applyFont="1" applyFill="1" applyBorder="1" applyAlignment="1">
      <alignment horizontal="right" vertical="top"/>
    </xf>
    <xf numFmtId="0" fontId="21" fillId="3" borderId="27" xfId="46" applyFont="1" applyFill="1" applyBorder="1" applyAlignment="1">
      <alignment horizontal="left" vertical="top" wrapText="1"/>
    </xf>
    <xf numFmtId="0" fontId="21" fillId="3" borderId="26" xfId="46" applyFont="1" applyFill="1" applyBorder="1" applyAlignment="1">
      <alignment horizontal="left" vertical="top" wrapText="1"/>
    </xf>
    <xf numFmtId="0" fontId="20" fillId="2" borderId="28" xfId="46" applyFont="1" applyFill="1" applyBorder="1" applyAlignment="1">
      <alignment horizontal="left" vertical="top" wrapText="1"/>
    </xf>
    <xf numFmtId="164" fontId="21" fillId="3" borderId="29" xfId="46" applyNumberFormat="1" applyFont="1" applyFill="1" applyBorder="1" applyAlignment="1">
      <alignment horizontal="right" vertical="top"/>
    </xf>
    <xf numFmtId="165" fontId="21" fillId="3" borderId="30" xfId="46" applyNumberFormat="1" applyFont="1" applyFill="1" applyBorder="1" applyAlignment="1">
      <alignment horizontal="right" vertical="top"/>
    </xf>
    <xf numFmtId="0" fontId="21" fillId="3" borderId="30" xfId="46" applyFont="1" applyFill="1" applyBorder="1" applyAlignment="1">
      <alignment horizontal="left" vertical="top" wrapText="1"/>
    </xf>
    <xf numFmtId="0" fontId="21" fillId="3" borderId="31" xfId="46" applyFont="1" applyFill="1" applyBorder="1" applyAlignment="1">
      <alignment horizontal="left" vertical="top" wrapText="1"/>
    </xf>
  </cellXfs>
  <cellStyles count="47">
    <cellStyle name="Standard" xfId="0" builtinId="0"/>
    <cellStyle name="Standard 10 2" xfId="10"/>
    <cellStyle name="Standard_A1" xfId="4"/>
    <cellStyle name="Standard_Frage 1" xfId="5"/>
    <cellStyle name="Standard_Frage 10" xfId="3"/>
    <cellStyle name="Standard_Frage 11" xfId="14"/>
    <cellStyle name="Standard_Frage 13" xfId="16"/>
    <cellStyle name="Standard_Frage 13_" xfId="15"/>
    <cellStyle name="Standard_Frage 14" xfId="38"/>
    <cellStyle name="Standard_Frage 15" xfId="39"/>
    <cellStyle name="Standard_Frage 15_" xfId="17"/>
    <cellStyle name="Standard_Frage 16" xfId="34"/>
    <cellStyle name="Standard_Frage 16 (2)" xfId="18"/>
    <cellStyle name="Standard_Frage 16_" xfId="21"/>
    <cellStyle name="Standard_Frage 17" xfId="40"/>
    <cellStyle name="Standard_Frage 18" xfId="22"/>
    <cellStyle name="Standard_Frage 18_1" xfId="41"/>
    <cellStyle name="Standard_Frage 19" xfId="42"/>
    <cellStyle name="Standard_Frage 2" xfId="6"/>
    <cellStyle name="Standard_Frage 20 und 21" xfId="23"/>
    <cellStyle name="Standard_Frage 22" xfId="24"/>
    <cellStyle name="Standard_Frage 23" xfId="25"/>
    <cellStyle name="Standard_Frage 24" xfId="26"/>
    <cellStyle name="Standard_Frage 24_1" xfId="43"/>
    <cellStyle name="Standard_Frage 25" xfId="27"/>
    <cellStyle name="Standard_Frage 26" xfId="28"/>
    <cellStyle name="Standard_Frage 26_1" xfId="44"/>
    <cellStyle name="Standard_Frage 27" xfId="35"/>
    <cellStyle name="Standard_Frage 27 (2)" xfId="19"/>
    <cellStyle name="Standard_Frage 28" xfId="29"/>
    <cellStyle name="Standard_Frage 28_1" xfId="45"/>
    <cellStyle name="Standard_Frage 29" xfId="30"/>
    <cellStyle name="Standard_Frage 29_1" xfId="46"/>
    <cellStyle name="Standard_Frage 3" xfId="7"/>
    <cellStyle name="Standard_Frage 30 (2)" xfId="20"/>
    <cellStyle name="Standard_Frage 4" xfId="8"/>
    <cellStyle name="Standard_Frage 5" xfId="9"/>
    <cellStyle name="Standard_Frage 5_1" xfId="33"/>
    <cellStyle name="Standard_Frage 6" xfId="12"/>
    <cellStyle name="Standard_Frage 6_1" xfId="36"/>
    <cellStyle name="Standard_Frage 7" xfId="37"/>
    <cellStyle name="Standard_Frage 8 und 9" xfId="13"/>
    <cellStyle name="Standard_Frage 8 und 9_1" xfId="31"/>
    <cellStyle name="Standard_Frage 9" xfId="11"/>
    <cellStyle name="Standard_leertabellen_teil_iii" xfId="32"/>
    <cellStyle name="Standard_Tabelle1" xfId="1"/>
    <cellStyle name="Standard_Tabelle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Zu welcher der nachfolgenden Alterskategorien gehören Sie?</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1'!$I$6</c:f>
              <c:strCache>
                <c:ptCount val="1"/>
                <c:pt idx="0">
                  <c:v>NRW</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1'!$H$7:$H$10</c:f>
              <c:strCache>
                <c:ptCount val="4"/>
                <c:pt idx="0">
                  <c:v>Unter 30</c:v>
                </c:pt>
                <c:pt idx="1">
                  <c:v>30 - 40</c:v>
                </c:pt>
                <c:pt idx="2">
                  <c:v>41 - 50</c:v>
                </c:pt>
                <c:pt idx="3">
                  <c:v>Über 50</c:v>
                </c:pt>
              </c:strCache>
            </c:strRef>
          </c:cat>
          <c:val>
            <c:numRef>
              <c:f>'Frage 1'!$I$7:$I$10</c:f>
              <c:numCache>
                <c:formatCode>0.0</c:formatCode>
                <c:ptCount val="4"/>
                <c:pt idx="0">
                  <c:v>5.0122249388753062</c:v>
                </c:pt>
                <c:pt idx="1">
                  <c:v>17.359413202933986</c:v>
                </c:pt>
                <c:pt idx="2">
                  <c:v>29.462102689486553</c:v>
                </c:pt>
                <c:pt idx="3">
                  <c:v>48.166259168704158</c:v>
                </c:pt>
              </c:numCache>
            </c:numRef>
          </c:val>
          <c:extLst>
            <c:ext xmlns:c16="http://schemas.microsoft.com/office/drawing/2014/chart" uri="{C3380CC4-5D6E-409C-BE32-E72D297353CC}">
              <c16:uniqueId val="{00000008-F2ED-4EA5-A251-C8F26F4307E6}"/>
            </c:ext>
          </c:extLst>
        </c:ser>
        <c:ser>
          <c:idx val="1"/>
          <c:order val="1"/>
          <c:tx>
            <c:strRef>
              <c:f>'Frage 1'!$J$6</c:f>
              <c:strCache>
                <c:ptCount val="1"/>
                <c:pt idx="0">
                  <c:v>DKLK 2022</c:v>
                </c:pt>
              </c:strCache>
            </c:strRef>
          </c:tx>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1-E9DC-4C6F-B847-909DDAADAE03}"/>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E9DC-4C6F-B847-909DDAADAE03}"/>
              </c:ext>
            </c:extLst>
          </c:dPt>
          <c:dPt>
            <c:idx val="2"/>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5-E9DC-4C6F-B847-909DDAADAE03}"/>
              </c:ext>
            </c:extLst>
          </c:dPt>
          <c:dPt>
            <c:idx val="3"/>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7-E9DC-4C6F-B847-909DDAADAE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1'!$H$7:$H$10</c:f>
              <c:strCache>
                <c:ptCount val="4"/>
                <c:pt idx="0">
                  <c:v>Unter 30</c:v>
                </c:pt>
                <c:pt idx="1">
                  <c:v>30 - 40</c:v>
                </c:pt>
                <c:pt idx="2">
                  <c:v>41 - 50</c:v>
                </c:pt>
                <c:pt idx="3">
                  <c:v>Über 50</c:v>
                </c:pt>
              </c:strCache>
            </c:strRef>
          </c:cat>
          <c:val>
            <c:numRef>
              <c:f>'Frage 1'!$J$7:$J$10</c:f>
              <c:numCache>
                <c:formatCode>0.0</c:formatCode>
                <c:ptCount val="4"/>
                <c:pt idx="0">
                  <c:v>9.020993556433174</c:v>
                </c:pt>
                <c:pt idx="1">
                  <c:v>23.965911452920391</c:v>
                </c:pt>
                <c:pt idx="2">
                  <c:v>26.688838079401371</c:v>
                </c:pt>
                <c:pt idx="3">
                  <c:v>40.324256911245065</c:v>
                </c:pt>
              </c:numCache>
            </c:numRef>
          </c:val>
          <c:extLst>
            <c:ext xmlns:c16="http://schemas.microsoft.com/office/drawing/2014/chart" uri="{C3380CC4-5D6E-409C-BE32-E72D297353CC}">
              <c16:uniqueId val="{00000008-2CD6-4C29-8CC4-761C6186A128}"/>
            </c:ext>
          </c:extLst>
        </c:ser>
        <c:ser>
          <c:idx val="2"/>
          <c:order val="2"/>
          <c:tx>
            <c:strRef>
              <c:f>'Frage 1'!$K$6</c:f>
              <c:strCache>
                <c:ptCount val="1"/>
                <c:pt idx="0">
                  <c:v>Grundgesamt 2021</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1'!$H$7:$H$10</c:f>
              <c:strCache>
                <c:ptCount val="4"/>
                <c:pt idx="0">
                  <c:v>Unter 30</c:v>
                </c:pt>
                <c:pt idx="1">
                  <c:v>30 - 40</c:v>
                </c:pt>
                <c:pt idx="2">
                  <c:v>41 - 50</c:v>
                </c:pt>
                <c:pt idx="3">
                  <c:v>Über 50</c:v>
                </c:pt>
              </c:strCache>
            </c:strRef>
          </c:cat>
          <c:val>
            <c:numRef>
              <c:f>'Frage 1'!$K$7:$K$10</c:f>
              <c:numCache>
                <c:formatCode>0.0</c:formatCode>
                <c:ptCount val="4"/>
                <c:pt idx="0">
                  <c:v>4.9135715365620118</c:v>
                </c:pt>
                <c:pt idx="1">
                  <c:v>20.080129012750088</c:v>
                </c:pt>
                <c:pt idx="2">
                  <c:v>26.115002771758299</c:v>
                </c:pt>
                <c:pt idx="3">
                  <c:v>48.891296678929599</c:v>
                </c:pt>
              </c:numCache>
            </c:numRef>
          </c:val>
          <c:extLst>
            <c:ext xmlns:c16="http://schemas.microsoft.com/office/drawing/2014/chart" uri="{C3380CC4-5D6E-409C-BE32-E72D297353CC}">
              <c16:uniqueId val="{00000008-56FC-479E-AD5B-8A78CAC60700}"/>
            </c:ext>
          </c:extLst>
        </c:ser>
        <c:dLbls>
          <c:dLblPos val="outEnd"/>
          <c:showLegendKey val="0"/>
          <c:showVal val="1"/>
          <c:showCatName val="0"/>
          <c:showSerName val="0"/>
          <c:showPercent val="0"/>
          <c:showBubbleSize val="0"/>
        </c:dLbls>
        <c:gapWidth val="100"/>
        <c:axId val="408135432"/>
        <c:axId val="408134448"/>
      </c:barChart>
      <c:catAx>
        <c:axId val="408135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134448"/>
        <c:crosses val="autoZero"/>
        <c:auto val="1"/>
        <c:lblAlgn val="ctr"/>
        <c:lblOffset val="100"/>
        <c:noMultiLvlLbl val="0"/>
      </c:catAx>
      <c:valAx>
        <c:axId val="40813444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135432"/>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1" i="0" baseline="0">
                <a:effectLst/>
              </a:rPr>
              <a:t>Wieviel Prozent Ihrer gesamten Arbeitszeit stehen Ihnen für Ihre Leitungstätigkeit vertraglich zur Verfügung?</a:t>
            </a:r>
            <a:r>
              <a:rPr lang="de-DE" sz="1400" b="0" i="0" baseline="0">
                <a:effectLst/>
              </a:rPr>
              <a:t> </a:t>
            </a:r>
            <a:endParaRPr lang="de-DE"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col"/>
        <c:grouping val="clustered"/>
        <c:varyColors val="0"/>
        <c:ser>
          <c:idx val="0"/>
          <c:order val="0"/>
          <c:tx>
            <c:strRef>
              <c:f>'Frage 8 und 9'!$X$2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'Frage 8 und 9'!$W$3:$W$7</c:f>
              <c:strCache>
                <c:ptCount val="5"/>
                <c:pt idx="0">
                  <c:v>Weniger als 10%</c:v>
                </c:pt>
                <c:pt idx="1">
                  <c:v>10 bis 20%</c:v>
                </c:pt>
                <c:pt idx="2">
                  <c:v>20 bis 40 %</c:v>
                </c:pt>
                <c:pt idx="3">
                  <c:v>40 bis 60 %</c:v>
                </c:pt>
                <c:pt idx="4">
                  <c:v>Mehr als 60%</c:v>
                </c:pt>
              </c:strCache>
            </c:strRef>
          </c:cat>
          <c:val>
            <c:numRef>
              <c:f>'Frage 8 und 9'!$X$3:$X$7</c:f>
              <c:numCache>
                <c:formatCode>General</c:formatCode>
                <c:ptCount val="5"/>
                <c:pt idx="0">
                  <c:v>2.4</c:v>
                </c:pt>
                <c:pt idx="1">
                  <c:v>9.5</c:v>
                </c:pt>
                <c:pt idx="2">
                  <c:v>16</c:v>
                </c:pt>
                <c:pt idx="3">
                  <c:v>16.3</c:v>
                </c:pt>
                <c:pt idx="4">
                  <c:v>55.8</c:v>
                </c:pt>
              </c:numCache>
            </c:numRef>
          </c:val>
          <c:extLst>
            <c:ext xmlns:c16="http://schemas.microsoft.com/office/drawing/2014/chart" uri="{C3380CC4-5D6E-409C-BE32-E72D297353CC}">
              <c16:uniqueId val="{00000000-511E-4609-B66A-7CEDE48EA813}"/>
            </c:ext>
          </c:extLst>
        </c:ser>
        <c:ser>
          <c:idx val="1"/>
          <c:order val="1"/>
          <c:tx>
            <c:strRef>
              <c:f>'Frage 8 und 9'!$Y$2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'Frage 8 und 9'!$W$3:$W$7</c:f>
              <c:strCache>
                <c:ptCount val="5"/>
                <c:pt idx="0">
                  <c:v>Weniger als 10%</c:v>
                </c:pt>
                <c:pt idx="1">
                  <c:v>10 bis 20%</c:v>
                </c:pt>
                <c:pt idx="2">
                  <c:v>20 bis 40 %</c:v>
                </c:pt>
                <c:pt idx="3">
                  <c:v>40 bis 60 %</c:v>
                </c:pt>
                <c:pt idx="4">
                  <c:v>Mehr als 60%</c:v>
                </c:pt>
              </c:strCache>
            </c:strRef>
          </c:cat>
          <c:val>
            <c:numRef>
              <c:f>'Frage 8 und 9'!$Y$3:$Y$7</c:f>
              <c:numCache>
                <c:formatCode>###0.0</c:formatCode>
                <c:ptCount val="5"/>
                <c:pt idx="0">
                  <c:v>4.5</c:v>
                </c:pt>
                <c:pt idx="1">
                  <c:v>17.5</c:v>
                </c:pt>
                <c:pt idx="2">
                  <c:v>19.600000000000001</c:v>
                </c:pt>
                <c:pt idx="3">
                  <c:v>16.3</c:v>
                </c:pt>
                <c:pt idx="4">
                  <c:v>42.1</c:v>
                </c:pt>
              </c:numCache>
            </c:numRef>
          </c:val>
          <c:extLst>
            <c:ext xmlns:c16="http://schemas.microsoft.com/office/drawing/2014/chart" uri="{C3380CC4-5D6E-409C-BE32-E72D297353CC}">
              <c16:uniqueId val="{00000000-2F68-4A89-9AD6-7B3ACAB163DF}"/>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a:t>
                </a:r>
                <a:r>
                  <a:rPr lang="de-DE" baseline="0"/>
                  <a:t> der Befragten</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de-DE" sz="1100" b="1" i="0" u="none" strike="noStrike" kern="1200" spc="0" baseline="0" smtClean="0">
                <a:solidFill>
                  <a:sysClr val="windowText" lastClr="000000">
                    <a:lumMod val="65000"/>
                    <a:lumOff val="35000"/>
                  </a:sysClr>
                </a:solidFill>
                <a:latin typeface="+mn-lt"/>
                <a:ea typeface="+mn-ea"/>
                <a:cs typeface="+mn-cs"/>
              </a:rPr>
              <a:t>Bitte bewerten Sie die folgende Aussage: „Das Vorurteil ‚Wir spielen, basteln und betreuen die Kinder nur‘ hält sich hartnäckig in den Köpfen der Gesellschaft.“</a:t>
            </a:r>
            <a:endParaRPr lang="de-DE" sz="1100" b="1" i="0" u="none" strike="noStrike" kern="1200" spc="0" baseline="0">
              <a:solidFill>
                <a:sysClr val="windowText" lastClr="000000">
                  <a:lumMod val="65000"/>
                  <a:lumOff val="35000"/>
                </a:sys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10'!$H$2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10'!$B$3:$B$8</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10'!$H$3:$H$8</c:f>
              <c:numCache>
                <c:formatCode>###0.0</c:formatCode>
                <c:ptCount val="6"/>
                <c:pt idx="0">
                  <c:v>12.407680945347121</c:v>
                </c:pt>
                <c:pt idx="1">
                  <c:v>29.83751846381093</c:v>
                </c:pt>
                <c:pt idx="2">
                  <c:v>31.757754800590842</c:v>
                </c:pt>
                <c:pt idx="3">
                  <c:v>18.316100443131461</c:v>
                </c:pt>
                <c:pt idx="4">
                  <c:v>5.7607090103397338</c:v>
                </c:pt>
                <c:pt idx="5">
                  <c:v>1.9202363367799113</c:v>
                </c:pt>
              </c:numCache>
            </c:numRef>
          </c:val>
          <c:extLst>
            <c:ext xmlns:c16="http://schemas.microsoft.com/office/drawing/2014/chart" uri="{C3380CC4-5D6E-409C-BE32-E72D297353CC}">
              <c16:uniqueId val="{00000000-5065-415A-A30A-5FB4820510B4}"/>
            </c:ext>
          </c:extLst>
        </c:ser>
        <c:ser>
          <c:idx val="1"/>
          <c:order val="1"/>
          <c:tx>
            <c:strRef>
              <c:f>'Frage 10'!$I$2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10'!$B$3:$B$8</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10'!$I$3:$I$8</c:f>
              <c:numCache>
                <c:formatCode>###0.0</c:formatCode>
                <c:ptCount val="6"/>
                <c:pt idx="0">
                  <c:v>11.845662324895551</c:v>
                </c:pt>
                <c:pt idx="1">
                  <c:v>31.801425411649053</c:v>
                </c:pt>
                <c:pt idx="2">
                  <c:v>31.432784467928236</c:v>
                </c:pt>
                <c:pt idx="3">
                  <c:v>17.84222167608749</c:v>
                </c:pt>
                <c:pt idx="4">
                  <c:v>5.4558859670680757</c:v>
                </c:pt>
                <c:pt idx="5">
                  <c:v>1.62202015237159</c:v>
                </c:pt>
              </c:numCache>
            </c:numRef>
          </c:val>
          <c:extLst>
            <c:ext xmlns:c16="http://schemas.microsoft.com/office/drawing/2014/chart" uri="{C3380CC4-5D6E-409C-BE32-E72D297353CC}">
              <c16:uniqueId val="{00000000-1521-4D08-B8DE-34984122CECD}"/>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800" b="1" i="0" baseline="0">
                <a:effectLst/>
              </a:rPr>
              <a:t>Wie stark fühlen Sie sich von folgenden Personen wertgeschätzt?</a:t>
            </a:r>
            <a:endParaRPr lang="de-DE">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'Frage 11'!$AB$2:$AQ$3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Kinder</c:v>
                  </c:pt>
                  <c:pt idx="2">
                    <c:v>Mitarbeitende</c:v>
                  </c:pt>
                  <c:pt idx="4">
                    <c:v>Fachberatung</c:v>
                  </c:pt>
                  <c:pt idx="6">
                    <c:v>Eltern</c:v>
                  </c:pt>
                  <c:pt idx="8">
                    <c:v>Träger</c:v>
                  </c:pt>
                  <c:pt idx="10">
                    <c:v>Kommunalpolitik</c:v>
                  </c:pt>
                  <c:pt idx="12">
                    <c:v>Landespolitik</c:v>
                  </c:pt>
                  <c:pt idx="14">
                    <c:v>Bundespolitik</c:v>
                  </c:pt>
                </c:lvl>
              </c:multiLvlStrCache>
            </c:multiLvlStrRef>
          </c:cat>
          <c:val>
            <c:numRef>
              <c:f>'Frage 11'!$AB$4:$AQ$4</c:f>
              <c:numCache>
                <c:formatCode>###0.0</c:formatCode>
                <c:ptCount val="16"/>
                <c:pt idx="0">
                  <c:v>99.857549857549856</c:v>
                </c:pt>
                <c:pt idx="1">
                  <c:v>99.6</c:v>
                </c:pt>
                <c:pt idx="2">
                  <c:v>97.439544807965845</c:v>
                </c:pt>
                <c:pt idx="3">
                  <c:v>97.1</c:v>
                </c:pt>
                <c:pt idx="4">
                  <c:v>91.774891774891771</c:v>
                </c:pt>
                <c:pt idx="5">
                  <c:v>90.5</c:v>
                </c:pt>
                <c:pt idx="6">
                  <c:v>87.303851640513557</c:v>
                </c:pt>
                <c:pt idx="7">
                  <c:v>88.3</c:v>
                </c:pt>
                <c:pt idx="8">
                  <c:v>86.221590909090921</c:v>
                </c:pt>
                <c:pt idx="9">
                  <c:v>87.2</c:v>
                </c:pt>
                <c:pt idx="10">
                  <c:v>37.446197991391678</c:v>
                </c:pt>
                <c:pt idx="11">
                  <c:v>43.1</c:v>
                </c:pt>
                <c:pt idx="12">
                  <c:v>20.056899004267429</c:v>
                </c:pt>
                <c:pt idx="13">
                  <c:v>21.2</c:v>
                </c:pt>
                <c:pt idx="14">
                  <c:v>17.378917378917379</c:v>
                </c:pt>
                <c:pt idx="15">
                  <c:v>18</c:v>
                </c:pt>
              </c:numCache>
            </c:numRef>
          </c:val>
          <c:extLst>
            <c:ext xmlns:c16="http://schemas.microsoft.com/office/drawing/2014/chart" uri="{C3380CC4-5D6E-409C-BE32-E72D297353CC}">
              <c16:uniqueId val="{00000000-A062-4643-852C-46E4DF4B7FD2}"/>
            </c:ext>
          </c:extLst>
        </c:ser>
        <c:dLbls>
          <c:dLblPos val="outEnd"/>
          <c:showLegendKey val="0"/>
          <c:showVal val="1"/>
          <c:showCatName val="0"/>
          <c:showSerName val="0"/>
          <c:showPercent val="0"/>
          <c:showBubbleSize val="0"/>
        </c:dLbls>
        <c:gapWidth val="219"/>
        <c:overlap val="-27"/>
        <c:axId val="705270880"/>
        <c:axId val="705271536"/>
      </c:barChart>
      <c:catAx>
        <c:axId val="70527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5271536"/>
        <c:crosses val="autoZero"/>
        <c:auto val="1"/>
        <c:lblAlgn val="ctr"/>
        <c:lblOffset val="100"/>
        <c:noMultiLvlLbl val="0"/>
      </c:catAx>
      <c:valAx>
        <c:axId val="7052715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Anteil der Befragten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5270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800" b="1" i="0" u="none" strike="noStrike" kern="1200" spc="0" baseline="0">
                <a:solidFill>
                  <a:schemeClr val="tx1">
                    <a:lumMod val="65000"/>
                    <a:lumOff val="35000"/>
                  </a:schemeClr>
                </a:solidFill>
                <a:latin typeface="+mn-lt"/>
                <a:ea typeface="+mn-ea"/>
                <a:cs typeface="+mn-cs"/>
              </a:defRPr>
            </a:pPr>
            <a:r>
              <a:rPr lang="de-DE" sz="1800" b="1"/>
              <a:t>Wie stark fühlen Sie sich von folgenden Personen wertgeschätzt?</a:t>
            </a:r>
          </a:p>
        </c:rich>
      </c:tx>
      <c:layout/>
      <c:overlay val="0"/>
      <c:spPr>
        <a:noFill/>
        <a:ln>
          <a:noFill/>
        </a:ln>
        <a:effectLst/>
      </c:spPr>
      <c:txPr>
        <a:bodyPr rot="0" spcFirstLastPara="1" vertOverflow="ellipsis" vert="horz" wrap="square" anchor="ctr" anchorCtr="1"/>
        <a:lstStyle/>
        <a:p>
          <a:pPr algn="ctr" rtl="0">
            <a:defRPr sz="18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11'!$I$4</c:f>
              <c:strCache>
                <c:ptCount val="1"/>
                <c:pt idx="0">
                  <c:v>Voll und ganz wertgeschätzt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11'!$J$4:$Y$4</c:f>
              <c:numCache>
                <c:formatCode>###0.0</c:formatCode>
                <c:ptCount val="16"/>
                <c:pt idx="0">
                  <c:v>29.829545454545453</c:v>
                </c:pt>
                <c:pt idx="1">
                  <c:v>30.606420927467298</c:v>
                </c:pt>
                <c:pt idx="2">
                  <c:v>40.682788051209101</c:v>
                </c:pt>
                <c:pt idx="3">
                  <c:v>39.129400570884869</c:v>
                </c:pt>
                <c:pt idx="4">
                  <c:v>9.985734664764621</c:v>
                </c:pt>
                <c:pt idx="5">
                  <c:v>10.269239933285681</c:v>
                </c:pt>
                <c:pt idx="6">
                  <c:v>1.8651362984218076</c:v>
                </c:pt>
                <c:pt idx="7">
                  <c:v>2.2296811316231122</c:v>
                </c:pt>
                <c:pt idx="8">
                  <c:v>0.56899004267425324</c:v>
                </c:pt>
                <c:pt idx="9">
                  <c:v>0.2630320420851267</c:v>
                </c:pt>
                <c:pt idx="10">
                  <c:v>0.71225071225071224</c:v>
                </c:pt>
                <c:pt idx="11">
                  <c:v>0.28860028860028858</c:v>
                </c:pt>
                <c:pt idx="12">
                  <c:v>29.725829725829726</c:v>
                </c:pt>
                <c:pt idx="13">
                  <c:v>27.115716753022451</c:v>
                </c:pt>
                <c:pt idx="14">
                  <c:v>76.068376068376068</c:v>
                </c:pt>
                <c:pt idx="15">
                  <c:v>75.065554231227651</c:v>
                </c:pt>
              </c:numCache>
            </c:numRef>
          </c:val>
          <c:extLst>
            <c:ext xmlns:c16="http://schemas.microsoft.com/office/drawing/2014/chart" uri="{C3380CC4-5D6E-409C-BE32-E72D297353CC}">
              <c16:uniqueId val="{00000000-F937-4627-B840-283458D70412}"/>
            </c:ext>
          </c:extLst>
        </c:ser>
        <c:ser>
          <c:idx val="1"/>
          <c:order val="1"/>
          <c:tx>
            <c:strRef>
              <c:f>'Frage 11'!$I$5</c:f>
              <c:strCache>
                <c:ptCount val="1"/>
                <c:pt idx="0">
                  <c:v>Wertgeschätzt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11'!$J$5:$Y$5</c:f>
              <c:numCache>
                <c:formatCode>###0.0</c:formatCode>
                <c:ptCount val="16"/>
                <c:pt idx="0">
                  <c:v>36.221590909090914</c:v>
                </c:pt>
                <c:pt idx="1">
                  <c:v>36.099881093935792</c:v>
                </c:pt>
                <c:pt idx="2">
                  <c:v>46.372688477951634</c:v>
                </c:pt>
                <c:pt idx="3">
                  <c:v>46.241674595623216</c:v>
                </c:pt>
                <c:pt idx="4">
                  <c:v>46.077032810271042</c:v>
                </c:pt>
                <c:pt idx="5">
                  <c:v>46.795329997617344</c:v>
                </c:pt>
                <c:pt idx="6">
                  <c:v>7.6040172166427542</c:v>
                </c:pt>
                <c:pt idx="7">
                  <c:v>11.963557899784224</c:v>
                </c:pt>
                <c:pt idx="8">
                  <c:v>3.8406827880512093</c:v>
                </c:pt>
                <c:pt idx="9">
                  <c:v>3.1324725011956005</c:v>
                </c:pt>
                <c:pt idx="10">
                  <c:v>2.8490028490028489</c:v>
                </c:pt>
                <c:pt idx="11">
                  <c:v>2.3809523809523809</c:v>
                </c:pt>
                <c:pt idx="12">
                  <c:v>38.672438672438673</c:v>
                </c:pt>
                <c:pt idx="13">
                  <c:v>42.339008142116953</c:v>
                </c:pt>
                <c:pt idx="14">
                  <c:v>22.507122507122507</c:v>
                </c:pt>
                <c:pt idx="15">
                  <c:v>22.908224076281286</c:v>
                </c:pt>
              </c:numCache>
            </c:numRef>
          </c:val>
          <c:extLst>
            <c:ext xmlns:c16="http://schemas.microsoft.com/office/drawing/2014/chart" uri="{C3380CC4-5D6E-409C-BE32-E72D297353CC}">
              <c16:uniqueId val="{00000001-F937-4627-B840-283458D70412}"/>
            </c:ext>
          </c:extLst>
        </c:ser>
        <c:ser>
          <c:idx val="2"/>
          <c:order val="2"/>
          <c:tx>
            <c:strRef>
              <c:f>'Frage 11'!$I$6</c:f>
              <c:strCache>
                <c:ptCount val="1"/>
                <c:pt idx="0">
                  <c:v>Eher wertgeschätzt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11'!$J$6:$Y$6</c:f>
              <c:numCache>
                <c:formatCode>###0.0</c:formatCode>
                <c:ptCount val="16"/>
                <c:pt idx="0">
                  <c:v>20.170454545454543</c:v>
                </c:pt>
                <c:pt idx="1">
                  <c:v>20.499405469678951</c:v>
                </c:pt>
                <c:pt idx="2">
                  <c:v>10.38406827880512</c:v>
                </c:pt>
                <c:pt idx="3">
                  <c:v>11.726926736441484</c:v>
                </c:pt>
                <c:pt idx="4">
                  <c:v>31.24108416547789</c:v>
                </c:pt>
                <c:pt idx="5">
                  <c:v>31.212771026923992</c:v>
                </c:pt>
                <c:pt idx="6">
                  <c:v>27.977044476327116</c:v>
                </c:pt>
                <c:pt idx="7">
                  <c:v>28.913929513306165</c:v>
                </c:pt>
                <c:pt idx="8">
                  <c:v>15.647226173541965</c:v>
                </c:pt>
                <c:pt idx="9">
                  <c:v>17.838354854136774</c:v>
                </c:pt>
                <c:pt idx="10">
                  <c:v>13.817663817663817</c:v>
                </c:pt>
                <c:pt idx="11">
                  <c:v>15.31986531986532</c:v>
                </c:pt>
                <c:pt idx="12">
                  <c:v>23.376623376623375</c:v>
                </c:pt>
                <c:pt idx="13">
                  <c:v>21.046138662718974</c:v>
                </c:pt>
                <c:pt idx="14">
                  <c:v>1.2820512820512819</c:v>
                </c:pt>
                <c:pt idx="15">
                  <c:v>1.6448152562574494</c:v>
                </c:pt>
              </c:numCache>
            </c:numRef>
          </c:val>
          <c:extLst>
            <c:ext xmlns:c16="http://schemas.microsoft.com/office/drawing/2014/chart" uri="{C3380CC4-5D6E-409C-BE32-E72D297353CC}">
              <c16:uniqueId val="{00000002-F937-4627-B840-283458D70412}"/>
            </c:ext>
          </c:extLst>
        </c:ser>
        <c:ser>
          <c:idx val="3"/>
          <c:order val="3"/>
          <c:tx>
            <c:strRef>
              <c:f>'Frage 11'!$I$7</c:f>
              <c:strCache>
                <c:ptCount val="1"/>
                <c:pt idx="0">
                  <c:v>Eher nicht wertgeschätzt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11'!$J$7:$Y$7</c:f>
              <c:numCache>
                <c:formatCode>###0.0</c:formatCode>
                <c:ptCount val="16"/>
                <c:pt idx="0">
                  <c:v>7.8125</c:v>
                </c:pt>
                <c:pt idx="1">
                  <c:v>8.1331747919143886</c:v>
                </c:pt>
                <c:pt idx="2">
                  <c:v>2.275960170697013</c:v>
                </c:pt>
                <c:pt idx="3">
                  <c:v>2.3073263558515698</c:v>
                </c:pt>
                <c:pt idx="4">
                  <c:v>10.413694721825962</c:v>
                </c:pt>
                <c:pt idx="5">
                  <c:v>9.4829640219204183</c:v>
                </c:pt>
                <c:pt idx="6">
                  <c:v>35.437589670014347</c:v>
                </c:pt>
                <c:pt idx="7">
                  <c:v>32.678014864540877</c:v>
                </c:pt>
                <c:pt idx="8">
                  <c:v>35.704125177809388</c:v>
                </c:pt>
                <c:pt idx="9">
                  <c:v>36.107125777140126</c:v>
                </c:pt>
                <c:pt idx="10">
                  <c:v>32.336182336182333</c:v>
                </c:pt>
                <c:pt idx="11">
                  <c:v>33.261183261183263</c:v>
                </c:pt>
                <c:pt idx="12">
                  <c:v>5.3391053391053394</c:v>
                </c:pt>
                <c:pt idx="13">
                  <c:v>6.14359733530718</c:v>
                </c:pt>
                <c:pt idx="14">
                  <c:v>0</c:v>
                </c:pt>
                <c:pt idx="15">
                  <c:v>0.23837902264600713</c:v>
                </c:pt>
              </c:numCache>
            </c:numRef>
          </c:val>
          <c:extLst>
            <c:ext xmlns:c16="http://schemas.microsoft.com/office/drawing/2014/chart" uri="{C3380CC4-5D6E-409C-BE32-E72D297353CC}">
              <c16:uniqueId val="{00000003-F937-4627-B840-283458D70412}"/>
            </c:ext>
          </c:extLst>
        </c:ser>
        <c:ser>
          <c:idx val="4"/>
          <c:order val="4"/>
          <c:tx>
            <c:strRef>
              <c:f>'Frage 11'!$I$8</c:f>
              <c:strCache>
                <c:ptCount val="1"/>
                <c:pt idx="0">
                  <c:v>Nicht wertgeschätzt</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11'!$J$8:$Y$8</c:f>
              <c:numCache>
                <c:formatCode>###0.0</c:formatCode>
                <c:ptCount val="16"/>
                <c:pt idx="0">
                  <c:v>3.4090909090909087</c:v>
                </c:pt>
                <c:pt idx="1">
                  <c:v>3.0915576694411415</c:v>
                </c:pt>
                <c:pt idx="2">
                  <c:v>0.28449502133712662</c:v>
                </c:pt>
                <c:pt idx="3">
                  <c:v>0.47573739295908657</c:v>
                </c:pt>
                <c:pt idx="4">
                  <c:v>1.8544935805991443</c:v>
                </c:pt>
                <c:pt idx="5">
                  <c:v>1.6916845365737434</c:v>
                </c:pt>
                <c:pt idx="6">
                  <c:v>15.781922525107603</c:v>
                </c:pt>
                <c:pt idx="7">
                  <c:v>15.344042196116039</c:v>
                </c:pt>
                <c:pt idx="8">
                  <c:v>24.039829302987197</c:v>
                </c:pt>
                <c:pt idx="9">
                  <c:v>24.844571975131515</c:v>
                </c:pt>
                <c:pt idx="10">
                  <c:v>27.777777777777779</c:v>
                </c:pt>
                <c:pt idx="11">
                  <c:v>26.623376623376622</c:v>
                </c:pt>
                <c:pt idx="12">
                  <c:v>1.4430014430014431</c:v>
                </c:pt>
                <c:pt idx="13">
                  <c:v>1.9491734517641253</c:v>
                </c:pt>
                <c:pt idx="14">
                  <c:v>0</c:v>
                </c:pt>
                <c:pt idx="15">
                  <c:v>2.3837902264600714E-2</c:v>
                </c:pt>
              </c:numCache>
            </c:numRef>
          </c:val>
          <c:extLst>
            <c:ext xmlns:c16="http://schemas.microsoft.com/office/drawing/2014/chart" uri="{C3380CC4-5D6E-409C-BE32-E72D297353CC}">
              <c16:uniqueId val="{00000004-F937-4627-B840-283458D70412}"/>
            </c:ext>
          </c:extLst>
        </c:ser>
        <c:ser>
          <c:idx val="5"/>
          <c:order val="5"/>
          <c:tx>
            <c:strRef>
              <c:f>'Frage 11'!$I$9</c:f>
              <c:strCache>
                <c:ptCount val="1"/>
                <c:pt idx="0">
                  <c:v>Überhaupt nicht wertgeschätzt</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11'!$J$2:$Y$3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Mitarbeitende</c:v>
                  </c:pt>
                  <c:pt idx="4">
                    <c:v>Eltern</c:v>
                  </c:pt>
                  <c:pt idx="6">
                    <c:v>Kommunalpolitik</c:v>
                  </c:pt>
                  <c:pt idx="8">
                    <c:v>Landespolitik</c:v>
                  </c:pt>
                  <c:pt idx="10">
                    <c:v>Bundespolitik</c:v>
                  </c:pt>
                  <c:pt idx="12">
                    <c:v>Fachberatung</c:v>
                  </c:pt>
                  <c:pt idx="14">
                    <c:v>Kinder</c:v>
                  </c:pt>
                </c:lvl>
              </c:multiLvlStrCache>
            </c:multiLvlStrRef>
          </c:cat>
          <c:val>
            <c:numRef>
              <c:f>'Frage 11'!$J$9:$Y$9</c:f>
              <c:numCache>
                <c:formatCode>###0.0</c:formatCode>
                <c:ptCount val="16"/>
                <c:pt idx="0">
                  <c:v>2.5568181818181821</c:v>
                </c:pt>
                <c:pt idx="1">
                  <c:v>1.5695600475624256</c:v>
                </c:pt>
                <c:pt idx="2">
                  <c:v>0</c:v>
                </c:pt>
                <c:pt idx="3">
                  <c:v>0.11893434823977164</c:v>
                </c:pt>
                <c:pt idx="4">
                  <c:v>0.42796005706134094</c:v>
                </c:pt>
                <c:pt idx="5">
                  <c:v>0.54801048367881822</c:v>
                </c:pt>
                <c:pt idx="6">
                  <c:v>11.33428981348637</c:v>
                </c:pt>
                <c:pt idx="7">
                  <c:v>8.8707743946295849</c:v>
                </c:pt>
                <c:pt idx="8">
                  <c:v>20.19914651493599</c:v>
                </c:pt>
                <c:pt idx="9">
                  <c:v>17.814442850310854</c:v>
                </c:pt>
                <c:pt idx="10">
                  <c:v>22.507122507122507</c:v>
                </c:pt>
                <c:pt idx="11">
                  <c:v>22.126022126022129</c:v>
                </c:pt>
                <c:pt idx="12">
                  <c:v>1.4430014430014431</c:v>
                </c:pt>
                <c:pt idx="13">
                  <c:v>1.4063656550703183</c:v>
                </c:pt>
                <c:pt idx="14">
                  <c:v>0.14245014245014245</c:v>
                </c:pt>
                <c:pt idx="15">
                  <c:v>0.11918951132300357</c:v>
                </c:pt>
              </c:numCache>
            </c:numRef>
          </c:val>
          <c:extLst>
            <c:ext xmlns:c16="http://schemas.microsoft.com/office/drawing/2014/chart" uri="{C3380CC4-5D6E-409C-BE32-E72D297353CC}">
              <c16:uniqueId val="{00000005-F937-4627-B840-283458D70412}"/>
            </c:ext>
          </c:extLst>
        </c:ser>
        <c:dLbls>
          <c:dLblPos val="outEnd"/>
          <c:showLegendKey val="0"/>
          <c:showVal val="1"/>
          <c:showCatName val="0"/>
          <c:showSerName val="0"/>
          <c:showPercent val="0"/>
          <c:showBubbleSize val="0"/>
        </c:dLbls>
        <c:gapWidth val="219"/>
        <c:overlap val="-27"/>
        <c:axId val="486592136"/>
        <c:axId val="486594104"/>
      </c:barChart>
      <c:catAx>
        <c:axId val="48659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86594104"/>
        <c:crosses val="autoZero"/>
        <c:auto val="1"/>
        <c:lblAlgn val="ctr"/>
        <c:lblOffset val="100"/>
        <c:noMultiLvlLbl val="0"/>
      </c:catAx>
      <c:valAx>
        <c:axId val="48659410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Anteil der Befragten</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86592136"/>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600" b="1" i="0" u="none" strike="noStrike" kern="1200" spc="0" baseline="0" smtClean="0">
                <a:solidFill>
                  <a:sysClr val="windowText" lastClr="000000">
                    <a:lumMod val="65000"/>
                    <a:lumOff val="35000"/>
                  </a:sysClr>
                </a:solidFill>
                <a:effectLst/>
                <a:latin typeface="+mn-lt"/>
                <a:ea typeface="+mn-ea"/>
                <a:cs typeface="+mn-cs"/>
              </a:rPr>
              <a:t>Wie angemessen empfinden Sie Ihr Gehalt als Kita-Leitung? (2022)</a:t>
            </a:r>
            <a:endParaRPr lang="de-DE" sz="1600" b="1" i="0" u="none" strike="noStrike" kern="1200" spc="0" baseline="0">
              <a:solidFill>
                <a:sysClr val="windowText" lastClr="000000">
                  <a:lumMod val="65000"/>
                  <a:lumOff val="35000"/>
                </a:sysClr>
              </a:solidFill>
              <a:effectLst/>
              <a:latin typeface="+mn-lt"/>
              <a:ea typeface="+mn-ea"/>
              <a:cs typeface="+mn-cs"/>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13'!$I$2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13'!$B$3:$B$8</c:f>
              <c:strCache>
                <c:ptCount val="6"/>
                <c:pt idx="0">
                  <c:v>Völlig angemessen</c:v>
                </c:pt>
                <c:pt idx="1">
                  <c:v>Angemessen</c:v>
                </c:pt>
                <c:pt idx="2">
                  <c:v>Eher angemessen</c:v>
                </c:pt>
                <c:pt idx="3">
                  <c:v>Eher unangemessen</c:v>
                </c:pt>
                <c:pt idx="4">
                  <c:v>Unangemessen</c:v>
                </c:pt>
                <c:pt idx="5">
                  <c:v>Völlig unangemessen</c:v>
                </c:pt>
              </c:strCache>
            </c:strRef>
          </c:cat>
          <c:val>
            <c:numRef>
              <c:f>'Frage 13'!$I$3:$I$8</c:f>
              <c:numCache>
                <c:formatCode>###0.0</c:formatCode>
                <c:ptCount val="6"/>
                <c:pt idx="0">
                  <c:v>1.8624641833810889</c:v>
                </c:pt>
                <c:pt idx="1">
                  <c:v>14.613180515759314</c:v>
                </c:pt>
                <c:pt idx="2">
                  <c:v>29.512893982808023</c:v>
                </c:pt>
                <c:pt idx="3">
                  <c:v>29.656160458452725</c:v>
                </c:pt>
                <c:pt idx="4">
                  <c:v>17.335243553008596</c:v>
                </c:pt>
                <c:pt idx="5">
                  <c:v>7.0200573065902576</c:v>
                </c:pt>
              </c:numCache>
            </c:numRef>
          </c:val>
          <c:extLst>
            <c:ext xmlns:c16="http://schemas.microsoft.com/office/drawing/2014/chart" uri="{C3380CC4-5D6E-409C-BE32-E72D297353CC}">
              <c16:uniqueId val="{00000000-84FF-448C-83BA-9EA2E9D7CE80}"/>
            </c:ext>
          </c:extLst>
        </c:ser>
        <c:ser>
          <c:idx val="1"/>
          <c:order val="1"/>
          <c:tx>
            <c:strRef>
              <c:f>'Frage 13'!$J$2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13'!$B$3:$B$8</c:f>
              <c:strCache>
                <c:ptCount val="6"/>
                <c:pt idx="0">
                  <c:v>Völlig angemessen</c:v>
                </c:pt>
                <c:pt idx="1">
                  <c:v>Angemessen</c:v>
                </c:pt>
                <c:pt idx="2">
                  <c:v>Eher angemessen</c:v>
                </c:pt>
                <c:pt idx="3">
                  <c:v>Eher unangemessen</c:v>
                </c:pt>
                <c:pt idx="4">
                  <c:v>Unangemessen</c:v>
                </c:pt>
                <c:pt idx="5">
                  <c:v>Völlig unangemessen</c:v>
                </c:pt>
              </c:strCache>
            </c:strRef>
          </c:cat>
          <c:val>
            <c:numRef>
              <c:f>'Frage 13'!$J$3:$J$8</c:f>
              <c:numCache>
                <c:formatCode>###0.0</c:formatCode>
                <c:ptCount val="6"/>
                <c:pt idx="0">
                  <c:v>1.7497603068072867</c:v>
                </c:pt>
                <c:pt idx="1">
                  <c:v>14.597315436241612</c:v>
                </c:pt>
                <c:pt idx="2">
                  <c:v>29.626078619367206</c:v>
                </c:pt>
                <c:pt idx="3">
                  <c:v>28.787152444870568</c:v>
                </c:pt>
                <c:pt idx="4">
                  <c:v>16.802492809204221</c:v>
                </c:pt>
                <c:pt idx="5">
                  <c:v>8.4372003835091078</c:v>
                </c:pt>
              </c:numCache>
            </c:numRef>
          </c:val>
          <c:extLst>
            <c:ext xmlns:c16="http://schemas.microsoft.com/office/drawing/2014/chart" uri="{C3380CC4-5D6E-409C-BE32-E72D297353CC}">
              <c16:uniqueId val="{00000000-6F28-4C01-AA84-414E51E78A7A}"/>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de-DE" sz="1800" b="1"/>
              <a:t>Wie stark fühlen Sie sich in Ihrem Arbeitsalltag als Kita-Leitung durch folgende Personengruppen unterstützt?</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14'!$H$4</c:f>
              <c:strCache>
                <c:ptCount val="1"/>
                <c:pt idx="0">
                  <c:v>Voll und ganz unterstützt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14'!$I$4:$X$4</c:f>
              <c:numCache>
                <c:formatCode>###0.0</c:formatCode>
                <c:ptCount val="16"/>
                <c:pt idx="0">
                  <c:v>24.312590448625183</c:v>
                </c:pt>
                <c:pt idx="1">
                  <c:v>24.086538461538463</c:v>
                </c:pt>
                <c:pt idx="2">
                  <c:v>0.43668122270742354</c:v>
                </c:pt>
                <c:pt idx="3">
                  <c:v>0.14609203798392989</c:v>
                </c:pt>
                <c:pt idx="4">
                  <c:v>0.43541364296081275</c:v>
                </c:pt>
                <c:pt idx="5">
                  <c:v>0.1463771651622347</c:v>
                </c:pt>
                <c:pt idx="6">
                  <c:v>42.877697841726622</c:v>
                </c:pt>
                <c:pt idx="7">
                  <c:v>39.73096324765794</c:v>
                </c:pt>
                <c:pt idx="8">
                  <c:v>8.6455331412103753</c:v>
                </c:pt>
                <c:pt idx="9">
                  <c:v>8.6737145603075447</c:v>
                </c:pt>
                <c:pt idx="10">
                  <c:v>2.4279210925644916</c:v>
                </c:pt>
                <c:pt idx="11">
                  <c:v>3.1037093111279335</c:v>
                </c:pt>
                <c:pt idx="12">
                  <c:v>24.344023323615161</c:v>
                </c:pt>
                <c:pt idx="13">
                  <c:v>21.464019851116625</c:v>
                </c:pt>
                <c:pt idx="14">
                  <c:v>9.7242380261248176</c:v>
                </c:pt>
                <c:pt idx="15">
                  <c:v>5.7121661721068246</c:v>
                </c:pt>
              </c:numCache>
            </c:numRef>
          </c:val>
          <c:extLst>
            <c:ext xmlns:c16="http://schemas.microsoft.com/office/drawing/2014/chart" uri="{C3380CC4-5D6E-409C-BE32-E72D297353CC}">
              <c16:uniqueId val="{00000000-1B5F-47EC-95B8-97A3E47002B9}"/>
            </c:ext>
          </c:extLst>
        </c:ser>
        <c:ser>
          <c:idx val="1"/>
          <c:order val="1"/>
          <c:tx>
            <c:strRef>
              <c:f>'Frage 14'!$H$5</c:f>
              <c:strCache>
                <c:ptCount val="1"/>
                <c:pt idx="0">
                  <c:v>Unterstützt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14'!$I$5:$X$5</c:f>
              <c:numCache>
                <c:formatCode>###0.0</c:formatCode>
                <c:ptCount val="16"/>
                <c:pt idx="0">
                  <c:v>38.784370477568743</c:v>
                </c:pt>
                <c:pt idx="1">
                  <c:v>38.004807692307693</c:v>
                </c:pt>
                <c:pt idx="2">
                  <c:v>3.2023289665211063</c:v>
                </c:pt>
                <c:pt idx="3">
                  <c:v>2.7757487216946677</c:v>
                </c:pt>
                <c:pt idx="4">
                  <c:v>3.6284470246734397</c:v>
                </c:pt>
                <c:pt idx="5">
                  <c:v>3.195901439375457</c:v>
                </c:pt>
                <c:pt idx="6">
                  <c:v>42.589928057553955</c:v>
                </c:pt>
                <c:pt idx="7">
                  <c:v>45.66418448234446</c:v>
                </c:pt>
                <c:pt idx="8">
                  <c:v>40.778097982708935</c:v>
                </c:pt>
                <c:pt idx="9">
                  <c:v>41.854877462758289</c:v>
                </c:pt>
                <c:pt idx="10">
                  <c:v>21.396054628224583</c:v>
                </c:pt>
                <c:pt idx="11">
                  <c:v>25.485743123896036</c:v>
                </c:pt>
                <c:pt idx="12">
                  <c:v>41.836734693877553</c:v>
                </c:pt>
                <c:pt idx="13">
                  <c:v>42.307692307692307</c:v>
                </c:pt>
                <c:pt idx="14">
                  <c:v>33.381712626995643</c:v>
                </c:pt>
                <c:pt idx="15">
                  <c:v>25.593471810089021</c:v>
                </c:pt>
              </c:numCache>
            </c:numRef>
          </c:val>
          <c:extLst>
            <c:ext xmlns:c16="http://schemas.microsoft.com/office/drawing/2014/chart" uri="{C3380CC4-5D6E-409C-BE32-E72D297353CC}">
              <c16:uniqueId val="{00000001-1B5F-47EC-95B8-97A3E47002B9}"/>
            </c:ext>
          </c:extLst>
        </c:ser>
        <c:ser>
          <c:idx val="2"/>
          <c:order val="2"/>
          <c:tx>
            <c:strRef>
              <c:f>'Frage 14'!$H$6</c:f>
              <c:strCache>
                <c:ptCount val="1"/>
                <c:pt idx="0">
                  <c:v>Eher unterstützt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14'!$I$6:$X$6</c:f>
              <c:numCache>
                <c:formatCode>###0.0</c:formatCode>
                <c:ptCount val="16"/>
                <c:pt idx="0">
                  <c:v>22.286541244573083</c:v>
                </c:pt>
                <c:pt idx="1">
                  <c:v>22.33173076923077</c:v>
                </c:pt>
                <c:pt idx="2">
                  <c:v>17.030567685589521</c:v>
                </c:pt>
                <c:pt idx="3">
                  <c:v>17.798879961042125</c:v>
                </c:pt>
                <c:pt idx="4">
                  <c:v>18.432510885341074</c:v>
                </c:pt>
                <c:pt idx="5">
                  <c:v>18.785069529153454</c:v>
                </c:pt>
                <c:pt idx="6">
                  <c:v>12.23021582733813</c:v>
                </c:pt>
                <c:pt idx="7">
                  <c:v>12.370886380014413</c:v>
                </c:pt>
                <c:pt idx="8">
                  <c:v>36.311239193083573</c:v>
                </c:pt>
                <c:pt idx="9">
                  <c:v>35.391638635271505</c:v>
                </c:pt>
                <c:pt idx="10">
                  <c:v>38.391502276176027</c:v>
                </c:pt>
                <c:pt idx="11">
                  <c:v>38.152914458743375</c:v>
                </c:pt>
                <c:pt idx="12">
                  <c:v>22.011661807580175</c:v>
                </c:pt>
                <c:pt idx="13">
                  <c:v>23.250620347394541</c:v>
                </c:pt>
                <c:pt idx="14">
                  <c:v>32.220609579100149</c:v>
                </c:pt>
                <c:pt idx="15">
                  <c:v>35.237388724035604</c:v>
                </c:pt>
              </c:numCache>
            </c:numRef>
          </c:val>
          <c:extLst>
            <c:ext xmlns:c16="http://schemas.microsoft.com/office/drawing/2014/chart" uri="{C3380CC4-5D6E-409C-BE32-E72D297353CC}">
              <c16:uniqueId val="{00000002-1B5F-47EC-95B8-97A3E47002B9}"/>
            </c:ext>
          </c:extLst>
        </c:ser>
        <c:ser>
          <c:idx val="3"/>
          <c:order val="3"/>
          <c:tx>
            <c:strRef>
              <c:f>'Frage 14'!$H$7</c:f>
              <c:strCache>
                <c:ptCount val="1"/>
                <c:pt idx="0">
                  <c:v>Eher nicht unterstützt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14'!$I$7:$X$7</c:f>
              <c:numCache>
                <c:formatCode>###0.0</c:formatCode>
                <c:ptCount val="16"/>
                <c:pt idx="0">
                  <c:v>9.1172214182344433</c:v>
                </c:pt>
                <c:pt idx="1">
                  <c:v>10.408653846153847</c:v>
                </c:pt>
                <c:pt idx="2">
                  <c:v>36.098981077147016</c:v>
                </c:pt>
                <c:pt idx="3">
                  <c:v>38.203067932797666</c:v>
                </c:pt>
                <c:pt idx="4">
                  <c:v>34.542815674891145</c:v>
                </c:pt>
                <c:pt idx="5">
                  <c:v>36.862649426689437</c:v>
                </c:pt>
                <c:pt idx="6">
                  <c:v>1.8705035971223021</c:v>
                </c:pt>
                <c:pt idx="7">
                  <c:v>1.8976699495556089</c:v>
                </c:pt>
                <c:pt idx="8">
                  <c:v>10.951008645533141</c:v>
                </c:pt>
                <c:pt idx="9">
                  <c:v>11.148486304661221</c:v>
                </c:pt>
                <c:pt idx="10">
                  <c:v>22.761760242792111</c:v>
                </c:pt>
                <c:pt idx="11">
                  <c:v>19.429724955841536</c:v>
                </c:pt>
                <c:pt idx="12">
                  <c:v>6.9970845481049562</c:v>
                </c:pt>
                <c:pt idx="13">
                  <c:v>8.0893300248138953</c:v>
                </c:pt>
                <c:pt idx="14">
                  <c:v>17.126269956458636</c:v>
                </c:pt>
                <c:pt idx="15">
                  <c:v>19.881305637982198</c:v>
                </c:pt>
              </c:numCache>
            </c:numRef>
          </c:val>
          <c:extLst>
            <c:ext xmlns:c16="http://schemas.microsoft.com/office/drawing/2014/chart" uri="{C3380CC4-5D6E-409C-BE32-E72D297353CC}">
              <c16:uniqueId val="{00000003-1B5F-47EC-95B8-97A3E47002B9}"/>
            </c:ext>
          </c:extLst>
        </c:ser>
        <c:ser>
          <c:idx val="4"/>
          <c:order val="4"/>
          <c:tx>
            <c:strRef>
              <c:f>'Frage 14'!$H$8</c:f>
              <c:strCache>
                <c:ptCount val="1"/>
                <c:pt idx="0">
                  <c:v>Nicht unterstützt</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14'!$I$8:$X$8</c:f>
              <c:numCache>
                <c:formatCode>###0.0</c:formatCode>
                <c:ptCount val="16"/>
                <c:pt idx="0">
                  <c:v>3.1837916063675831</c:v>
                </c:pt>
                <c:pt idx="1">
                  <c:v>3.5817307692307692</c:v>
                </c:pt>
                <c:pt idx="2">
                  <c:v>27.074235807860266</c:v>
                </c:pt>
                <c:pt idx="3">
                  <c:v>24.39737034331629</c:v>
                </c:pt>
                <c:pt idx="4">
                  <c:v>25.39912917271408</c:v>
                </c:pt>
                <c:pt idx="5">
                  <c:v>23.737496950475727</c:v>
                </c:pt>
                <c:pt idx="6">
                  <c:v>0.28776978417266186</c:v>
                </c:pt>
                <c:pt idx="7">
                  <c:v>0.21619024741772758</c:v>
                </c:pt>
                <c:pt idx="8">
                  <c:v>2.5936599423631126</c:v>
                </c:pt>
                <c:pt idx="9">
                  <c:v>2.5228255646323881</c:v>
                </c:pt>
                <c:pt idx="10">
                  <c:v>9.8634294385432479</c:v>
                </c:pt>
                <c:pt idx="11">
                  <c:v>9.3363613424173604</c:v>
                </c:pt>
                <c:pt idx="12">
                  <c:v>2.4781341107871722</c:v>
                </c:pt>
                <c:pt idx="13">
                  <c:v>2.8039702233250621</c:v>
                </c:pt>
                <c:pt idx="14">
                  <c:v>5.0798258345428158</c:v>
                </c:pt>
                <c:pt idx="15">
                  <c:v>8.7537091988130555</c:v>
                </c:pt>
              </c:numCache>
            </c:numRef>
          </c:val>
          <c:extLst>
            <c:ext xmlns:c16="http://schemas.microsoft.com/office/drawing/2014/chart" uri="{C3380CC4-5D6E-409C-BE32-E72D297353CC}">
              <c16:uniqueId val="{00000004-1B5F-47EC-95B8-97A3E47002B9}"/>
            </c:ext>
          </c:extLst>
        </c:ser>
        <c:ser>
          <c:idx val="5"/>
          <c:order val="5"/>
          <c:tx>
            <c:strRef>
              <c:f>'Frage 14'!$H$9</c:f>
              <c:strCache>
                <c:ptCount val="1"/>
                <c:pt idx="0">
                  <c:v>Überhaupt nicht unterstützt</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14'!$I$2:$X$3</c:f>
              <c:multiLvlStrCache>
                <c:ptCount val="16"/>
                <c:lvl>
                  <c:pt idx="0">
                    <c:v>NRW</c:v>
                  </c:pt>
                  <c:pt idx="1">
                    <c:v>Bund</c:v>
                  </c:pt>
                  <c:pt idx="2">
                    <c:v>NRW</c:v>
                  </c:pt>
                  <c:pt idx="3">
                    <c:v>Bund</c:v>
                  </c:pt>
                  <c:pt idx="4">
                    <c:v>NRW</c:v>
                  </c:pt>
                  <c:pt idx="5">
                    <c:v>Bund</c:v>
                  </c:pt>
                  <c:pt idx="6">
                    <c:v>NRW</c:v>
                  </c:pt>
                  <c:pt idx="7">
                    <c:v>Bund</c:v>
                  </c:pt>
                  <c:pt idx="8">
                    <c:v>NRW</c:v>
                  </c:pt>
                  <c:pt idx="9">
                    <c:v>Bund</c:v>
                  </c:pt>
                  <c:pt idx="10">
                    <c:v>NRW</c:v>
                  </c:pt>
                  <c:pt idx="11">
                    <c:v>Bund</c:v>
                  </c:pt>
                  <c:pt idx="12">
                    <c:v>NRW</c:v>
                  </c:pt>
                  <c:pt idx="13">
                    <c:v>Bund</c:v>
                  </c:pt>
                  <c:pt idx="14">
                    <c:v>NRW</c:v>
                  </c:pt>
                  <c:pt idx="15">
                    <c:v>Bund</c:v>
                  </c:pt>
                </c:lvl>
                <c:lvl>
                  <c:pt idx="0">
                    <c:v>Träger</c:v>
                  </c:pt>
                  <c:pt idx="2">
                    <c:v>Bundesministerium</c:v>
                  </c:pt>
                  <c:pt idx="4">
                    <c:v>Landesministerium</c:v>
                  </c:pt>
                  <c:pt idx="6">
                    <c:v>Mitarbeitende</c:v>
                  </c:pt>
                  <c:pt idx="8">
                    <c:v>Eltern</c:v>
                  </c:pt>
                  <c:pt idx="10">
                    <c:v>Gewerkschaften und Verbände</c:v>
                  </c:pt>
                  <c:pt idx="12">
                    <c:v>Fachberatung</c:v>
                  </c:pt>
                  <c:pt idx="14">
                    <c:v>Jugendamt</c:v>
                  </c:pt>
                </c:lvl>
              </c:multiLvlStrCache>
            </c:multiLvlStrRef>
          </c:cat>
          <c:val>
            <c:numRef>
              <c:f>'Frage 14'!$I$9:$X$9</c:f>
              <c:numCache>
                <c:formatCode>###0.0</c:formatCode>
                <c:ptCount val="16"/>
                <c:pt idx="0">
                  <c:v>2.3154848046309695</c:v>
                </c:pt>
                <c:pt idx="1">
                  <c:v>1.5865384615384615</c:v>
                </c:pt>
                <c:pt idx="2">
                  <c:v>16.157205240174672</c:v>
                </c:pt>
                <c:pt idx="3">
                  <c:v>16.678841003165328</c:v>
                </c:pt>
                <c:pt idx="4">
                  <c:v>17.561683599419446</c:v>
                </c:pt>
                <c:pt idx="5">
                  <c:v>17.272505489143693</c:v>
                </c:pt>
                <c:pt idx="6">
                  <c:v>0.14388489208633093</c:v>
                </c:pt>
                <c:pt idx="7">
                  <c:v>0.12010569300984868</c:v>
                </c:pt>
                <c:pt idx="8">
                  <c:v>0.72046109510086453</c:v>
                </c:pt>
                <c:pt idx="9">
                  <c:v>0.40845747236905333</c:v>
                </c:pt>
                <c:pt idx="10">
                  <c:v>5.1593323216995444</c:v>
                </c:pt>
                <c:pt idx="11">
                  <c:v>4.4915468079737568</c:v>
                </c:pt>
                <c:pt idx="12">
                  <c:v>2.3323615160349855</c:v>
                </c:pt>
                <c:pt idx="13">
                  <c:v>2.0843672456575684</c:v>
                </c:pt>
                <c:pt idx="14">
                  <c:v>2.467343976777939</c:v>
                </c:pt>
                <c:pt idx="15">
                  <c:v>4.8219584569732934</c:v>
                </c:pt>
              </c:numCache>
            </c:numRef>
          </c:val>
          <c:extLst>
            <c:ext xmlns:c16="http://schemas.microsoft.com/office/drawing/2014/chart" uri="{C3380CC4-5D6E-409C-BE32-E72D297353CC}">
              <c16:uniqueId val="{00000005-1B5F-47EC-95B8-97A3E47002B9}"/>
            </c:ext>
          </c:extLst>
        </c:ser>
        <c:dLbls>
          <c:dLblPos val="outEnd"/>
          <c:showLegendKey val="0"/>
          <c:showVal val="1"/>
          <c:showCatName val="0"/>
          <c:showSerName val="0"/>
          <c:showPercent val="0"/>
          <c:showBubbleSize val="0"/>
        </c:dLbls>
        <c:gapWidth val="219"/>
        <c:overlap val="-27"/>
        <c:axId val="705247264"/>
        <c:axId val="705246936"/>
      </c:barChart>
      <c:catAx>
        <c:axId val="70524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705246936"/>
        <c:crosses val="autoZero"/>
        <c:auto val="1"/>
        <c:lblAlgn val="ctr"/>
        <c:lblOffset val="100"/>
        <c:noMultiLvlLbl val="0"/>
      </c:catAx>
      <c:valAx>
        <c:axId val="7052469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b="1"/>
                  <a:t>Anteil der Befragten</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705247264"/>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de-DE" sz="1600" b="1" i="0" u="none" strike="noStrike" kern="1200" spc="0" baseline="0" smtClean="0">
                <a:solidFill>
                  <a:sysClr val="windowText" lastClr="000000">
                    <a:lumMod val="65000"/>
                    <a:lumOff val="35000"/>
                  </a:sysClr>
                </a:solidFill>
                <a:effectLst/>
                <a:latin typeface="+mn-lt"/>
                <a:ea typeface="+mn-ea"/>
                <a:cs typeface="+mn-cs"/>
              </a:rPr>
              <a:t>Üben Sie Ihre Leitungstätigkeit derzeit – alles in allem betrachtet – sehr</a:t>
            </a:r>
          </a:p>
          <a:p>
            <a:pPr>
              <a:defRPr sz="1600"/>
            </a:pPr>
            <a:r>
              <a:rPr lang="de-DE" sz="1600" b="1" i="0" u="none" strike="noStrike" kern="1200" spc="0" baseline="0" smtClean="0">
                <a:solidFill>
                  <a:sysClr val="windowText" lastClr="000000">
                    <a:lumMod val="65000"/>
                    <a:lumOff val="35000"/>
                  </a:sysClr>
                </a:solidFill>
                <a:effectLst/>
                <a:latin typeface="+mn-lt"/>
                <a:ea typeface="+mn-ea"/>
                <a:cs typeface="+mn-cs"/>
              </a:rPr>
              <a:t>gerne aus?</a:t>
            </a:r>
            <a:endParaRPr lang="de-DE" sz="1600" b="1" i="0" u="none" strike="noStrike" kern="1200" spc="0" baseline="0">
              <a:solidFill>
                <a:sysClr val="windowText" lastClr="000000">
                  <a:lumMod val="65000"/>
                  <a:lumOff val="35000"/>
                </a:sysClr>
              </a:solidFill>
              <a:effectLst/>
              <a:latin typeface="+mn-lt"/>
              <a:ea typeface="+mn-ea"/>
              <a:cs typeface="+mn-cs"/>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15'!$H$2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15'!$B$3:$B$8</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15'!$H$3:$H$8</c:f>
              <c:numCache>
                <c:formatCode>###0.0</c:formatCode>
                <c:ptCount val="6"/>
                <c:pt idx="0">
                  <c:v>22.431259044862518</c:v>
                </c:pt>
                <c:pt idx="1">
                  <c:v>37.771345875542693</c:v>
                </c:pt>
                <c:pt idx="2">
                  <c:v>23.444283646888568</c:v>
                </c:pt>
                <c:pt idx="3">
                  <c:v>11.432706222865413</c:v>
                </c:pt>
                <c:pt idx="4">
                  <c:v>3.1837916063675831</c:v>
                </c:pt>
                <c:pt idx="5">
                  <c:v>1.7366136034732274</c:v>
                </c:pt>
              </c:numCache>
            </c:numRef>
          </c:val>
          <c:extLst>
            <c:ext xmlns:c16="http://schemas.microsoft.com/office/drawing/2014/chart" uri="{C3380CC4-5D6E-409C-BE32-E72D297353CC}">
              <c16:uniqueId val="{00000000-85B0-4BD8-BFEB-0145843749F2}"/>
            </c:ext>
          </c:extLst>
        </c:ser>
        <c:ser>
          <c:idx val="1"/>
          <c:order val="1"/>
          <c:tx>
            <c:strRef>
              <c:f>'Frage 15'!$I$2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15'!$B$3:$B$8</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15'!$I$3:$I$8</c:f>
              <c:numCache>
                <c:formatCode>###0.0</c:formatCode>
                <c:ptCount val="6"/>
                <c:pt idx="0">
                  <c:v>20.172703286159752</c:v>
                </c:pt>
                <c:pt idx="1">
                  <c:v>38.954185656032621</c:v>
                </c:pt>
                <c:pt idx="2">
                  <c:v>24.634204845286639</c:v>
                </c:pt>
                <c:pt idx="3">
                  <c:v>11.921324058527224</c:v>
                </c:pt>
                <c:pt idx="4">
                  <c:v>3.190213480450947</c:v>
                </c:pt>
                <c:pt idx="5">
                  <c:v>1.1273686735428161</c:v>
                </c:pt>
              </c:numCache>
            </c:numRef>
          </c:val>
          <c:extLst>
            <c:ext xmlns:c16="http://schemas.microsoft.com/office/drawing/2014/chart" uri="{C3380CC4-5D6E-409C-BE32-E72D297353CC}">
              <c16:uniqueId val="{00000000-B33D-4A88-A9DC-46DDF900D09C}"/>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Was sind aus Ihrer Sicht wesentliche Aspekte der Anerkennung Ihrer Arbeit, damit Sie diese gerne ausführen?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16'!$H$1</c:f>
              <c:strCache>
                <c:ptCount val="1"/>
                <c:pt idx="0">
                  <c:v>NRW</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16'!$G$2:$G$9</c:f>
              <c:strCache>
                <c:ptCount val="8"/>
                <c:pt idx="0">
                  <c:v>Finanzielle Wertschätzung (z.B. Gehalt, Bonus, Prämie)</c:v>
                </c:pt>
                <c:pt idx="1">
                  <c:v>Unterstützung der Weiterentwicklung des Personals</c:v>
                </c:pt>
                <c:pt idx="2">
                  <c:v>Unterstützung der Weiterentwicklung der Einrichtung</c:v>
                </c:pt>
                <c:pt idx="3">
                  <c:v>Lob</c:v>
                </c:pt>
                <c:pt idx="4">
                  <c:v>Mehr Leitungszeit</c:v>
                </c:pt>
                <c:pt idx="5">
                  <c:v>Konzept zur Gesundheitsförderung/-prävention</c:v>
                </c:pt>
                <c:pt idx="6">
                  <c:v>Flexible Arbeitszeiten</c:v>
                </c:pt>
                <c:pt idx="7">
                  <c:v>Sonstiges</c:v>
                </c:pt>
              </c:strCache>
            </c:strRef>
          </c:cat>
          <c:val>
            <c:numRef>
              <c:f>'Frage 16'!$H$2:$H$9</c:f>
              <c:numCache>
                <c:formatCode>0.0</c:formatCode>
                <c:ptCount val="8"/>
                <c:pt idx="0">
                  <c:v>78.53025936599424</c:v>
                </c:pt>
                <c:pt idx="1">
                  <c:v>77.377521613832855</c:v>
                </c:pt>
                <c:pt idx="2">
                  <c:v>69.308357348703169</c:v>
                </c:pt>
                <c:pt idx="3">
                  <c:v>67.435158501440924</c:v>
                </c:pt>
                <c:pt idx="4">
                  <c:v>48.126801152737755</c:v>
                </c:pt>
                <c:pt idx="5">
                  <c:v>50.288184438040354</c:v>
                </c:pt>
                <c:pt idx="6">
                  <c:v>34.438040345821328</c:v>
                </c:pt>
                <c:pt idx="7">
                  <c:v>21.613832853025936</c:v>
                </c:pt>
              </c:numCache>
            </c:numRef>
          </c:val>
          <c:extLst>
            <c:ext xmlns:c16="http://schemas.microsoft.com/office/drawing/2014/chart" uri="{C3380CC4-5D6E-409C-BE32-E72D297353CC}">
              <c16:uniqueId val="{00000000-359B-47E4-9F47-62524CC8E14A}"/>
            </c:ext>
          </c:extLst>
        </c:ser>
        <c:ser>
          <c:idx val="1"/>
          <c:order val="1"/>
          <c:tx>
            <c:strRef>
              <c:f>'Frage 16'!$I$1</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16'!$G$2:$G$9</c:f>
              <c:strCache>
                <c:ptCount val="8"/>
                <c:pt idx="0">
                  <c:v>Finanzielle Wertschätzung (z.B. Gehalt, Bonus, Prämie)</c:v>
                </c:pt>
                <c:pt idx="1">
                  <c:v>Unterstützung der Weiterentwicklung des Personals</c:v>
                </c:pt>
                <c:pt idx="2">
                  <c:v>Unterstützung der Weiterentwicklung der Einrichtung</c:v>
                </c:pt>
                <c:pt idx="3">
                  <c:v>Lob</c:v>
                </c:pt>
                <c:pt idx="4">
                  <c:v>Mehr Leitungszeit</c:v>
                </c:pt>
                <c:pt idx="5">
                  <c:v>Konzept zur Gesundheitsförderung/-prävention</c:v>
                </c:pt>
                <c:pt idx="6">
                  <c:v>Flexible Arbeitszeiten</c:v>
                </c:pt>
                <c:pt idx="7">
                  <c:v>Sonstiges</c:v>
                </c:pt>
              </c:strCache>
            </c:strRef>
          </c:cat>
          <c:val>
            <c:numRef>
              <c:f>'Frage 16'!$I$2:$I$9</c:f>
              <c:numCache>
                <c:formatCode>0.0</c:formatCode>
                <c:ptCount val="8"/>
                <c:pt idx="0">
                  <c:v>78.403643336529242</c:v>
                </c:pt>
                <c:pt idx="1">
                  <c:v>74.304889741131348</c:v>
                </c:pt>
                <c:pt idx="2">
                  <c:v>70.086289549376801</c:v>
                </c:pt>
                <c:pt idx="3">
                  <c:v>62.70373921380633</c:v>
                </c:pt>
                <c:pt idx="4">
                  <c:v>55.776605944391179</c:v>
                </c:pt>
                <c:pt idx="5">
                  <c:v>47.890699904122727</c:v>
                </c:pt>
                <c:pt idx="6">
                  <c:v>41.802492809204217</c:v>
                </c:pt>
                <c:pt idx="7">
                  <c:v>21.620325982742088</c:v>
                </c:pt>
              </c:numCache>
            </c:numRef>
          </c:val>
          <c:extLst>
            <c:ext xmlns:c16="http://schemas.microsoft.com/office/drawing/2014/chart" uri="{C3380CC4-5D6E-409C-BE32-E72D297353CC}">
              <c16:uniqueId val="{00000000-9E77-4476-929E-78FA38805E64}"/>
            </c:ext>
          </c:extLst>
        </c:ser>
        <c:dLbls>
          <c:dLblPos val="outEnd"/>
          <c:showLegendKey val="0"/>
          <c:showVal val="1"/>
          <c:showCatName val="0"/>
          <c:showSerName val="0"/>
          <c:showPercent val="0"/>
          <c:showBubbleSize val="0"/>
        </c:dLbls>
        <c:gapWidth val="219"/>
        <c:overlap val="-27"/>
        <c:axId val="349029224"/>
        <c:axId val="349029552"/>
      </c:barChart>
      <c:catAx>
        <c:axId val="349029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9029552"/>
        <c:crosses val="autoZero"/>
        <c:auto val="1"/>
        <c:lblAlgn val="ctr"/>
        <c:lblOffset val="100"/>
        <c:noMultiLvlLbl val="0"/>
      </c:catAx>
      <c:valAx>
        <c:axId val="3490295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90292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t>Bitte schätzen Sie ein: Wie viel Zeit haben Sie in den vergangenen 12 Monaten für Fort- und Weiterbildungen investiert, die in direktem Zusammenhang mit Ihrer Leitungstätigkeit stehen?</a:t>
            </a:r>
          </a:p>
        </c:rich>
      </c:tx>
      <c:layout>
        <c:manualLayout>
          <c:xMode val="edge"/>
          <c:yMode val="edge"/>
          <c:x val="0.10271191872463954"/>
          <c:y val="1.45521712527013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17'!$H$3</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17'!$B$4:$B$9</c:f>
              <c:strCache>
                <c:ptCount val="6"/>
                <c:pt idx="0">
                  <c:v>keine</c:v>
                </c:pt>
                <c:pt idx="1">
                  <c:v>1 - 3 Tage</c:v>
                </c:pt>
                <c:pt idx="2">
                  <c:v>4 - 6 Tage</c:v>
                </c:pt>
                <c:pt idx="3">
                  <c:v>7 - 9 Tage</c:v>
                </c:pt>
                <c:pt idx="4">
                  <c:v>10 - 12 Tage</c:v>
                </c:pt>
                <c:pt idx="5">
                  <c:v>&gt; 12 Tage</c:v>
                </c:pt>
              </c:strCache>
            </c:strRef>
          </c:cat>
          <c:val>
            <c:numRef>
              <c:f>'Frage 17'!$H$4:$H$9</c:f>
              <c:numCache>
                <c:formatCode>###0.0</c:formatCode>
                <c:ptCount val="6"/>
                <c:pt idx="0">
                  <c:v>22.701149425287355</c:v>
                </c:pt>
                <c:pt idx="1">
                  <c:v>34.339080459770116</c:v>
                </c:pt>
                <c:pt idx="2">
                  <c:v>20.833333333333336</c:v>
                </c:pt>
                <c:pt idx="3">
                  <c:v>8.0459770114942533</c:v>
                </c:pt>
                <c:pt idx="4">
                  <c:v>5.6034482758620694</c:v>
                </c:pt>
                <c:pt idx="5">
                  <c:v>8.4770114942528725</c:v>
                </c:pt>
              </c:numCache>
            </c:numRef>
          </c:val>
          <c:extLst>
            <c:ext xmlns:c16="http://schemas.microsoft.com/office/drawing/2014/chart" uri="{C3380CC4-5D6E-409C-BE32-E72D297353CC}">
              <c16:uniqueId val="{00000000-6D5F-4CE3-A968-1A38B570FB30}"/>
            </c:ext>
          </c:extLst>
        </c:ser>
        <c:ser>
          <c:idx val="1"/>
          <c:order val="1"/>
          <c:tx>
            <c:strRef>
              <c:f>'Frage 17'!$I$3</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17'!$B$4:$B$9</c:f>
              <c:strCache>
                <c:ptCount val="6"/>
                <c:pt idx="0">
                  <c:v>keine</c:v>
                </c:pt>
                <c:pt idx="1">
                  <c:v>1 - 3 Tage</c:v>
                </c:pt>
                <c:pt idx="2">
                  <c:v>4 - 6 Tage</c:v>
                </c:pt>
                <c:pt idx="3">
                  <c:v>7 - 9 Tage</c:v>
                </c:pt>
                <c:pt idx="4">
                  <c:v>10 - 12 Tage</c:v>
                </c:pt>
                <c:pt idx="5">
                  <c:v>&gt; 12 Tage</c:v>
                </c:pt>
              </c:strCache>
            </c:strRef>
          </c:cat>
          <c:val>
            <c:numRef>
              <c:f>'Frage 17'!$I$4:$I$9</c:f>
              <c:numCache>
                <c:formatCode>###0.0</c:formatCode>
                <c:ptCount val="6"/>
                <c:pt idx="0">
                  <c:v>20.139055382402301</c:v>
                </c:pt>
                <c:pt idx="1">
                  <c:v>38.432030688084389</c:v>
                </c:pt>
                <c:pt idx="2">
                  <c:v>19.923279789019418</c:v>
                </c:pt>
                <c:pt idx="3">
                  <c:v>8.3912730760009584</c:v>
                </c:pt>
                <c:pt idx="4">
                  <c:v>5.1786142411891634</c:v>
                </c:pt>
                <c:pt idx="5">
                  <c:v>7.9357468233037647</c:v>
                </c:pt>
              </c:numCache>
            </c:numRef>
          </c:val>
          <c:extLst>
            <c:ext xmlns:c16="http://schemas.microsoft.com/office/drawing/2014/chart" uri="{C3380CC4-5D6E-409C-BE32-E72D297353CC}">
              <c16:uniqueId val="{00000000-4BD9-4310-9CB5-92B604EBB753}"/>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de-DE" b="1"/>
                  <a:t>Prozente der Befragten</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t>Bitte schätzen Sie: Wie viele Tage haben Sie in den vergangenen 12 Monaten für Fort- und Weiterbildungen investiert, die in direktem Zusammenhang mit Ihrer Leitungstätigkeit stehen (z.B. Studium, Ausbildung, Seminare, Kongresse, Coachings, Online-Fortbild</a:t>
            </a:r>
          </a:p>
        </c:rich>
      </c:tx>
      <c:layout>
        <c:manualLayout>
          <c:xMode val="edge"/>
          <c:yMode val="edge"/>
          <c:x val="0.10271191872463954"/>
          <c:y val="1.45521712527013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'[1]Frage 15'!$B$3:$B$8</c:f>
              <c:strCache>
                <c:ptCount val="6"/>
                <c:pt idx="0">
                  <c:v>keine</c:v>
                </c:pt>
                <c:pt idx="1">
                  <c:v>1-3 Tage</c:v>
                </c:pt>
                <c:pt idx="2">
                  <c:v>4-6 Tage</c:v>
                </c:pt>
                <c:pt idx="3">
                  <c:v>7-9 Tage</c:v>
                </c:pt>
                <c:pt idx="4">
                  <c:v>10-12 Tage</c:v>
                </c:pt>
                <c:pt idx="5">
                  <c:v>&gt; 12 Tage</c:v>
                </c:pt>
              </c:strCache>
            </c:strRef>
          </c:cat>
          <c:val>
            <c:numRef>
              <c:f>'[1]Frage 15'!$E$3:$E$8</c:f>
              <c:numCache>
                <c:formatCode>General</c:formatCode>
                <c:ptCount val="6"/>
                <c:pt idx="0">
                  <c:v>28.548123980424144</c:v>
                </c:pt>
                <c:pt idx="1">
                  <c:v>39.151712887438826</c:v>
                </c:pt>
                <c:pt idx="2">
                  <c:v>16.87252388720578</c:v>
                </c:pt>
                <c:pt idx="3">
                  <c:v>6.3854579352132372</c:v>
                </c:pt>
                <c:pt idx="4">
                  <c:v>3.4723840596597526</c:v>
                </c:pt>
                <c:pt idx="5">
                  <c:v>5.5697972500582615</c:v>
                </c:pt>
              </c:numCache>
            </c:numRef>
          </c:val>
          <c:extLst>
            <c:ext xmlns:c16="http://schemas.microsoft.com/office/drawing/2014/chart" uri="{C3380CC4-5D6E-409C-BE32-E72D297353CC}">
              <c16:uniqueId val="{00000000-6CEF-41BB-AD76-275D5ADD8763}"/>
            </c:ext>
          </c:extLst>
        </c:ser>
        <c:dLbls>
          <c:showLegendKey val="0"/>
          <c:showVal val="1"/>
          <c:showCatName val="0"/>
          <c:showSerName val="0"/>
          <c:showPercent val="0"/>
          <c:showBubbleSize val="0"/>
        </c:dLbls>
        <c:gapWidth val="150"/>
        <c:shape val="box"/>
        <c:axId val="593972424"/>
        <c:axId val="593973080"/>
        <c:axId val="0"/>
      </c:bar3D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Bitte geben Sie ihr Geschlecht an.</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2'!$I$2</c:f>
              <c:strCache>
                <c:ptCount val="1"/>
                <c:pt idx="0">
                  <c:v>NRW</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2'!$H$3:$H$5</c:f>
              <c:strCache>
                <c:ptCount val="3"/>
                <c:pt idx="0">
                  <c:v>weiblich</c:v>
                </c:pt>
                <c:pt idx="1">
                  <c:v>männlich</c:v>
                </c:pt>
                <c:pt idx="2">
                  <c:v>divers</c:v>
                </c:pt>
              </c:strCache>
            </c:strRef>
          </c:cat>
          <c:val>
            <c:numRef>
              <c:f>'Frage 2'!$I$3:$I$5</c:f>
              <c:numCache>
                <c:formatCode>###0.0</c:formatCode>
                <c:ptCount val="3"/>
                <c:pt idx="0">
                  <c:v>94.139194139194132</c:v>
                </c:pt>
                <c:pt idx="1">
                  <c:v>5.8608058608058604</c:v>
                </c:pt>
                <c:pt idx="2" formatCode="General">
                  <c:v>0</c:v>
                </c:pt>
              </c:numCache>
            </c:numRef>
          </c:val>
          <c:extLst>
            <c:ext xmlns:c16="http://schemas.microsoft.com/office/drawing/2014/chart" uri="{C3380CC4-5D6E-409C-BE32-E72D297353CC}">
              <c16:uniqueId val="{00000006-E71A-4D73-88F4-5484BC14BA7C}"/>
            </c:ext>
          </c:extLst>
        </c:ser>
        <c:ser>
          <c:idx val="1"/>
          <c:order val="1"/>
          <c:tx>
            <c:strRef>
              <c:f>'Frage 2'!$J$2</c:f>
              <c:strCache>
                <c:ptCount val="1"/>
                <c:pt idx="0">
                  <c:v>DKLK 2022</c:v>
                </c:pt>
              </c:strCache>
            </c:strRef>
          </c:tx>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1-5D25-4121-80F8-4B7B29E88B27}"/>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5D25-4121-80F8-4B7B29E88B27}"/>
              </c:ext>
            </c:extLst>
          </c:dPt>
          <c:dPt>
            <c:idx val="2"/>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5-5D25-4121-80F8-4B7B29E88B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2'!$H$3:$H$5</c:f>
              <c:strCache>
                <c:ptCount val="3"/>
                <c:pt idx="0">
                  <c:v>weiblich</c:v>
                </c:pt>
                <c:pt idx="1">
                  <c:v>männlich</c:v>
                </c:pt>
                <c:pt idx="2">
                  <c:v>divers</c:v>
                </c:pt>
              </c:strCache>
            </c:strRef>
          </c:cat>
          <c:val>
            <c:numRef>
              <c:f>'Frage 2'!$J$3:$J$5</c:f>
              <c:numCache>
                <c:formatCode>###0.0</c:formatCode>
                <c:ptCount val="3"/>
                <c:pt idx="0">
                  <c:v>93.080450187578151</c:v>
                </c:pt>
                <c:pt idx="1">
                  <c:v>6.7528136723634846</c:v>
                </c:pt>
                <c:pt idx="2">
                  <c:v>0.16673614005835766</c:v>
                </c:pt>
              </c:numCache>
            </c:numRef>
          </c:val>
          <c:extLst>
            <c:ext xmlns:c16="http://schemas.microsoft.com/office/drawing/2014/chart" uri="{C3380CC4-5D6E-409C-BE32-E72D297353CC}">
              <c16:uniqueId val="{00000007-E71A-4D73-88F4-5484BC14BA7C}"/>
            </c:ext>
          </c:extLst>
        </c:ser>
        <c:ser>
          <c:idx val="2"/>
          <c:order val="2"/>
          <c:tx>
            <c:strRef>
              <c:f>'Frage 2'!$K$2</c:f>
              <c:strCache>
                <c:ptCount val="1"/>
                <c:pt idx="0">
                  <c:v>Grundgesamtheit (Fachkräftebarometer 2021)</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2'!$H$3:$H$5</c:f>
              <c:strCache>
                <c:ptCount val="3"/>
                <c:pt idx="0">
                  <c:v>weiblich</c:v>
                </c:pt>
                <c:pt idx="1">
                  <c:v>männlich</c:v>
                </c:pt>
                <c:pt idx="2">
                  <c:v>divers</c:v>
                </c:pt>
              </c:strCache>
            </c:strRef>
          </c:cat>
          <c:val>
            <c:numRef>
              <c:f>'Frage 2'!$K$3:$K$5</c:f>
              <c:numCache>
                <c:formatCode>General</c:formatCode>
                <c:ptCount val="3"/>
                <c:pt idx="0">
                  <c:v>93.5</c:v>
                </c:pt>
                <c:pt idx="1">
                  <c:v>6.5</c:v>
                </c:pt>
                <c:pt idx="2">
                  <c:v>0</c:v>
                </c:pt>
              </c:numCache>
            </c:numRef>
          </c:val>
          <c:extLst>
            <c:ext xmlns:c16="http://schemas.microsoft.com/office/drawing/2014/chart" uri="{C3380CC4-5D6E-409C-BE32-E72D297353CC}">
              <c16:uniqueId val="{00000006-1089-4F15-B180-A41CC859A57B}"/>
            </c:ext>
          </c:extLst>
        </c:ser>
        <c:dLbls>
          <c:dLblPos val="outEnd"/>
          <c:showLegendKey val="0"/>
          <c:showVal val="1"/>
          <c:showCatName val="0"/>
          <c:showSerName val="0"/>
          <c:showPercent val="0"/>
          <c:showBubbleSize val="0"/>
        </c:dLbls>
        <c:gapWidth val="100"/>
        <c:axId val="465531160"/>
        <c:axId val="465527880"/>
      </c:barChart>
      <c:catAx>
        <c:axId val="465531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5527880"/>
        <c:crosses val="autoZero"/>
        <c:auto val="1"/>
        <c:lblAlgn val="ctr"/>
        <c:lblOffset val="100"/>
        <c:noMultiLvlLbl val="0"/>
      </c:catAx>
      <c:valAx>
        <c:axId val="465527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5531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e-DE" sz="1200" b="1"/>
              <a:t>Bitte schätzen Sie ein: In welchem Ausmaß haben Sie in den letzten 12 Monaten aufgrund von Personalmangel mit Personalunterdeckung gearbeitet, also mit weniger Personal als Sie gemäß den Vorgaben, insbesondere zu Fragen der Aufsichtspflicht, benötigen?</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18'!$H$2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18'!$B$3:$B$8</c:f>
              <c:strCache>
                <c:ptCount val="6"/>
                <c:pt idx="0">
                  <c:v>Nie</c:v>
                </c:pt>
                <c:pt idx="1">
                  <c:v>Weniger als 10 % der Zeit</c:v>
                </c:pt>
                <c:pt idx="2">
                  <c:v>10 bis 20 % der Zeit</c:v>
                </c:pt>
                <c:pt idx="3">
                  <c:v>20 bis 40 % der Zeit</c:v>
                </c:pt>
                <c:pt idx="4">
                  <c:v>40 bis 60 % der Zeit</c:v>
                </c:pt>
                <c:pt idx="5">
                  <c:v>Über 60 % der Zeit</c:v>
                </c:pt>
              </c:strCache>
            </c:strRef>
          </c:cat>
          <c:val>
            <c:numRef>
              <c:f>'Frage 18'!$H$3:$H$8</c:f>
              <c:numCache>
                <c:formatCode>###0.0</c:formatCode>
                <c:ptCount val="6"/>
                <c:pt idx="0">
                  <c:v>6.5693430656934311</c:v>
                </c:pt>
                <c:pt idx="1">
                  <c:v>13.576642335766422</c:v>
                </c:pt>
                <c:pt idx="2">
                  <c:v>19.562043795620436</c:v>
                </c:pt>
                <c:pt idx="3">
                  <c:v>24.525547445255473</c:v>
                </c:pt>
                <c:pt idx="4">
                  <c:v>19.124087591240876</c:v>
                </c:pt>
                <c:pt idx="5">
                  <c:v>16.642335766423358</c:v>
                </c:pt>
              </c:numCache>
            </c:numRef>
          </c:val>
          <c:extLst>
            <c:ext xmlns:c16="http://schemas.microsoft.com/office/drawing/2014/chart" uri="{C3380CC4-5D6E-409C-BE32-E72D297353CC}">
              <c16:uniqueId val="{00000000-29E0-453E-932C-9F87C4B504C9}"/>
            </c:ext>
          </c:extLst>
        </c:ser>
        <c:ser>
          <c:idx val="1"/>
          <c:order val="1"/>
          <c:tx>
            <c:strRef>
              <c:f>'Frage 18'!$I$2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18'!$B$3:$B$8</c:f>
              <c:strCache>
                <c:ptCount val="6"/>
                <c:pt idx="0">
                  <c:v>Nie</c:v>
                </c:pt>
                <c:pt idx="1">
                  <c:v>Weniger als 10 % der Zeit</c:v>
                </c:pt>
                <c:pt idx="2">
                  <c:v>10 bis 20 % der Zeit</c:v>
                </c:pt>
                <c:pt idx="3">
                  <c:v>20 bis 40 % der Zeit</c:v>
                </c:pt>
                <c:pt idx="4">
                  <c:v>40 bis 60 % der Zeit</c:v>
                </c:pt>
                <c:pt idx="5">
                  <c:v>Über 60 % der Zeit</c:v>
                </c:pt>
              </c:strCache>
            </c:strRef>
          </c:cat>
          <c:val>
            <c:numRef>
              <c:f>'Frage 18'!$I$3:$I$8</c:f>
              <c:numCache>
                <c:formatCode>###0.0</c:formatCode>
                <c:ptCount val="6"/>
                <c:pt idx="0">
                  <c:v>6.9393718042366688</c:v>
                </c:pt>
                <c:pt idx="1">
                  <c:v>15.729242756269784</c:v>
                </c:pt>
                <c:pt idx="2">
                  <c:v>19.96591185780375</c:v>
                </c:pt>
                <c:pt idx="3">
                  <c:v>23.739956172388606</c:v>
                </c:pt>
                <c:pt idx="4">
                  <c:v>17.652787923058195</c:v>
                </c:pt>
                <c:pt idx="5">
                  <c:v>15.972729486243001</c:v>
                </c:pt>
              </c:numCache>
            </c:numRef>
          </c:val>
          <c:extLst>
            <c:ext xmlns:c16="http://schemas.microsoft.com/office/drawing/2014/chart" uri="{C3380CC4-5D6E-409C-BE32-E72D297353CC}">
              <c16:uniqueId val="{00000000-ECD0-4DF0-924D-4FFEE75CDDA7}"/>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 2022</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kern="1200" spc="0" baseline="0">
                <a:solidFill>
                  <a:sysClr val="windowText" lastClr="000000">
                    <a:lumMod val="65000"/>
                    <a:lumOff val="35000"/>
                  </a:sysClr>
                </a:solidFill>
                <a:latin typeface="+mn-lt"/>
                <a:ea typeface="+mn-ea"/>
                <a:cs typeface="+mn-cs"/>
              </a:rPr>
              <a:t>Wie schätzen Sie die Entwicklung des Arbeitsmarktes in den vergangenen 12 Monaten für pädagogische Fachkräfte ein?</a:t>
            </a:r>
          </a:p>
        </c:rich>
      </c:tx>
      <c:layout>
        <c:manualLayout>
          <c:xMode val="edge"/>
          <c:yMode val="edge"/>
          <c:x val="0.14238812910363483"/>
          <c:y val="1.4618196028282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'Frage 19'!$I$2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19'!$H$3:$H$6</c:f>
              <c:strCache>
                <c:ptCount val="4"/>
                <c:pt idx="0">
                  <c:v>Die Arbeitsmarktsituation hat sich entspannt. Für Kitas und Träger ist es einfacher
geworden, offene Stellen mit passenden Bewerberinnen/Bewerbern zu besetzen.</c:v>
                </c:pt>
                <c:pt idx="1">
                  <c:v>Die Arbeitsmarksituation ist unverändert.</c:v>
                </c:pt>
                <c:pt idx="2">
                  <c:v>Der Träger stellt heute Personal ein, welches vor Jahren wegen mangelnder
Passgenauigkeit nicht eingestellt worden wäre.</c:v>
                </c:pt>
                <c:pt idx="3">
                  <c:v>Der Personalmangel hat sich verschärft. Es ist noch schwieriger geworden, offene
Stellen mit passenden Bewerberinnen/Bewerbern zu besetzen.</c:v>
                </c:pt>
              </c:strCache>
            </c:strRef>
          </c:cat>
          <c:val>
            <c:numRef>
              <c:f>'Frage 19'!$I$3:$I$6</c:f>
              <c:numCache>
                <c:formatCode>0.0</c:formatCode>
                <c:ptCount val="4"/>
                <c:pt idx="0">
                  <c:v>0.73099415204678353</c:v>
                </c:pt>
                <c:pt idx="1">
                  <c:v>8.9181286549707597</c:v>
                </c:pt>
                <c:pt idx="2">
                  <c:v>51.461988304093566</c:v>
                </c:pt>
                <c:pt idx="3">
                  <c:v>85.818713450292393</c:v>
                </c:pt>
              </c:numCache>
            </c:numRef>
          </c:val>
          <c:extLst>
            <c:ext xmlns:c16="http://schemas.microsoft.com/office/drawing/2014/chart" uri="{C3380CC4-5D6E-409C-BE32-E72D297353CC}">
              <c16:uniqueId val="{00000000-E5FE-409F-96A6-1D3733B34806}"/>
            </c:ext>
          </c:extLst>
        </c:ser>
        <c:ser>
          <c:idx val="1"/>
          <c:order val="1"/>
          <c:tx>
            <c:strRef>
              <c:f>'Frage 19'!$J$2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19'!$H$3:$H$6</c:f>
              <c:strCache>
                <c:ptCount val="4"/>
                <c:pt idx="0">
                  <c:v>Die Arbeitsmarktsituation hat sich entspannt. Für Kitas und Träger ist es einfacher
geworden, offene Stellen mit passenden Bewerberinnen/Bewerbern zu besetzen.</c:v>
                </c:pt>
                <c:pt idx="1">
                  <c:v>Die Arbeitsmarksituation ist unverändert.</c:v>
                </c:pt>
                <c:pt idx="2">
                  <c:v>Der Träger stellt heute Personal ein, welches vor Jahren wegen mangelnder
Passgenauigkeit nicht eingestellt worden wäre.</c:v>
                </c:pt>
                <c:pt idx="3">
                  <c:v>Der Personalmangel hat sich verschärft. Es ist noch schwieriger geworden, offene
Stellen mit passenden Bewerberinnen/Bewerbern zu besetzen.</c:v>
                </c:pt>
              </c:strCache>
            </c:strRef>
          </c:cat>
          <c:val>
            <c:numRef>
              <c:f>'Frage 19'!$J$3:$J$6</c:f>
              <c:numCache>
                <c:formatCode>0.0</c:formatCode>
                <c:ptCount val="4"/>
                <c:pt idx="0">
                  <c:v>0.77934729663906499</c:v>
                </c:pt>
                <c:pt idx="1">
                  <c:v>10.618606916707257</c:v>
                </c:pt>
                <c:pt idx="2">
                  <c:v>53.336580613735997</c:v>
                </c:pt>
                <c:pt idx="3">
                  <c:v>83.53628835849976</c:v>
                </c:pt>
              </c:numCache>
            </c:numRef>
          </c:val>
          <c:extLst>
            <c:ext xmlns:c16="http://schemas.microsoft.com/office/drawing/2014/chart" uri="{C3380CC4-5D6E-409C-BE32-E72D297353CC}">
              <c16:uniqueId val="{00000000-36E2-4ABC-8454-A90F7FB97837}"/>
            </c:ext>
          </c:extLst>
        </c:ser>
        <c:dLbls>
          <c:dLblPos val="outEnd"/>
          <c:showLegendKey val="0"/>
          <c:showVal val="1"/>
          <c:showCatName val="0"/>
          <c:showSerName val="0"/>
          <c:showPercent val="0"/>
          <c:showBubbleSize val="0"/>
        </c:dLbls>
        <c:gapWidth val="182"/>
        <c:axId val="464556720"/>
        <c:axId val="464560328"/>
      </c:barChart>
      <c:catAx>
        <c:axId val="464556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464560328"/>
        <c:crosses val="autoZero"/>
        <c:auto val="1"/>
        <c:lblAlgn val="ctr"/>
        <c:lblOffset val="100"/>
        <c:noMultiLvlLbl val="0"/>
      </c:catAx>
      <c:valAx>
        <c:axId val="4645603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45567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Bitte schätzen Sie: Wie hoch ist die tatsächliche Fachkraft-Kind-Relation (bezogen auf die direkte pädagogische Arbeit mit den Kindern) in Ihrer Einrichtung im Durchschnitt? Für Kinder unter 3 Jahren: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0"/>
          <c:tx>
            <c:strRef>
              <c:f>'Frage 20 und 21'!$H$2</c:f>
              <c:strCache>
                <c:ptCount val="1"/>
                <c:pt idx="0">
                  <c:v>NRW</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20 und 21'!$H$3:$H$9</c:f>
              <c:numCache>
                <c:formatCode>###0.0</c:formatCode>
                <c:ptCount val="7"/>
                <c:pt idx="0">
                  <c:v>3.1446540880503147</c:v>
                </c:pt>
                <c:pt idx="1">
                  <c:v>39.779874213836479</c:v>
                </c:pt>
                <c:pt idx="2">
                  <c:v>40.25157232704403</c:v>
                </c:pt>
                <c:pt idx="3">
                  <c:v>12.578616352201259</c:v>
                </c:pt>
                <c:pt idx="4">
                  <c:v>2.5157232704402519</c:v>
                </c:pt>
                <c:pt idx="5">
                  <c:v>1.729559748427673</c:v>
                </c:pt>
                <c:pt idx="6">
                  <c:v>0</c:v>
                </c:pt>
              </c:numCache>
            </c:numRef>
          </c:val>
          <c:extLst>
            <c:ext xmlns:c16="http://schemas.microsoft.com/office/drawing/2014/chart" uri="{C3380CC4-5D6E-409C-BE32-E72D297353CC}">
              <c16:uniqueId val="{00000000-2725-43E7-A0B3-81EE12061949}"/>
            </c:ext>
          </c:extLst>
        </c:ser>
        <c:ser>
          <c:idx val="0"/>
          <c:order val="1"/>
          <c:tx>
            <c:strRef>
              <c:f>'Frage 20 und 21'!$I$2</c:f>
              <c:strCache>
                <c:ptCount val="1"/>
                <c:pt idx="0">
                  <c:v>DKLK 2022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20 und 21'!$B$3:$B$10</c:f>
              <c:strCache>
                <c:ptCount val="8"/>
                <c:pt idx="0">
                  <c:v>Besser als 1:3</c:v>
                </c:pt>
                <c:pt idx="1">
                  <c:v>Zwischen 1:3 und 1:5</c:v>
                </c:pt>
                <c:pt idx="2">
                  <c:v>Zwischen 1:5 und 1:8</c:v>
                </c:pt>
                <c:pt idx="3">
                  <c:v>Zwischen 1:8 und 1:12</c:v>
                </c:pt>
                <c:pt idx="4">
                  <c:v>Zwischen 1:12 und 1:16</c:v>
                </c:pt>
                <c:pt idx="5">
                  <c:v>Zwischen 1:16 und 1:20</c:v>
                </c:pt>
                <c:pt idx="6">
                  <c:v>Schlechter als 1:20</c:v>
                </c:pt>
                <c:pt idx="7">
                  <c:v>Gesamt</c:v>
                </c:pt>
              </c:strCache>
            </c:strRef>
          </c:cat>
          <c:val>
            <c:numRef>
              <c:f>'Frage 20 und 21'!$I$3:$I$9</c:f>
              <c:numCache>
                <c:formatCode>###0.0</c:formatCode>
                <c:ptCount val="7"/>
                <c:pt idx="0">
                  <c:v>3.7417018708509353</c:v>
                </c:pt>
                <c:pt idx="1">
                  <c:v>39.257694628847318</c:v>
                </c:pt>
                <c:pt idx="2">
                  <c:v>37.80929390464695</c:v>
                </c:pt>
                <c:pt idx="3">
                  <c:v>14.0012070006035</c:v>
                </c:pt>
                <c:pt idx="4">
                  <c:v>3.7718768859384433</c:v>
                </c:pt>
                <c:pt idx="5">
                  <c:v>1.2070006035003018</c:v>
                </c:pt>
                <c:pt idx="6">
                  <c:v>0.21122510561255281</c:v>
                </c:pt>
              </c:numCache>
            </c:numRef>
          </c:val>
          <c:extLst>
            <c:ext xmlns:c16="http://schemas.microsoft.com/office/drawing/2014/chart" uri="{C3380CC4-5D6E-409C-BE32-E72D297353CC}">
              <c16:uniqueId val="{00000000-4B01-422D-9978-571F1720B09B}"/>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a:t>
                </a:r>
                <a:r>
                  <a:rPr lang="de-DE" baseline="0"/>
                  <a:t> der Befragten</a:t>
                </a:r>
                <a:endParaRPr lang="de-D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Bitte schätzen Sie: Wie hoch ist die tatsächliche Fachkraft-Kind-Relation (bezogen auf die direkte pädagogische Arbeit mit den Kindern) in Ihrer Einrichtung im Durchschnitt? Für Kinder über 3 Jahren: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20 und 21'!$H$20</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20 und 21'!$B$21:$B$27</c:f>
              <c:strCache>
                <c:ptCount val="7"/>
                <c:pt idx="0">
                  <c:v>Besser als 1:3</c:v>
                </c:pt>
                <c:pt idx="1">
                  <c:v>Zwischen 1:3 und 1:5</c:v>
                </c:pt>
                <c:pt idx="2">
                  <c:v>Zwischen 1:5 und 1:8</c:v>
                </c:pt>
                <c:pt idx="3">
                  <c:v>Zwischen 1:8 und 1:12</c:v>
                </c:pt>
                <c:pt idx="4">
                  <c:v>Zwischen 1:12 und 1:16</c:v>
                </c:pt>
                <c:pt idx="5">
                  <c:v>Zwischen 1:16 und 1:20</c:v>
                </c:pt>
                <c:pt idx="6">
                  <c:v>Schlechter als 1:20</c:v>
                </c:pt>
              </c:strCache>
            </c:strRef>
          </c:cat>
          <c:val>
            <c:numRef>
              <c:f>'Frage 20 und 21'!$H$21:$H$27</c:f>
              <c:numCache>
                <c:formatCode>###0.0</c:formatCode>
                <c:ptCount val="7"/>
                <c:pt idx="0">
                  <c:v>0.5988023952095809</c:v>
                </c:pt>
                <c:pt idx="1">
                  <c:v>8.5329341317365284</c:v>
                </c:pt>
                <c:pt idx="2">
                  <c:v>26.497005988023954</c:v>
                </c:pt>
                <c:pt idx="3">
                  <c:v>42.514970059880241</c:v>
                </c:pt>
                <c:pt idx="4">
                  <c:v>18.562874251497004</c:v>
                </c:pt>
                <c:pt idx="5">
                  <c:v>2.9940119760479043</c:v>
                </c:pt>
                <c:pt idx="6">
                  <c:v>0.29940119760479045</c:v>
                </c:pt>
              </c:numCache>
            </c:numRef>
          </c:val>
          <c:extLst>
            <c:ext xmlns:c16="http://schemas.microsoft.com/office/drawing/2014/chart" uri="{C3380CC4-5D6E-409C-BE32-E72D297353CC}">
              <c16:uniqueId val="{00000000-275D-41C0-9C57-439CA098EFB0}"/>
            </c:ext>
          </c:extLst>
        </c:ser>
        <c:ser>
          <c:idx val="1"/>
          <c:order val="1"/>
          <c:tx>
            <c:strRef>
              <c:f>'Frage 20 und 21'!$I$20</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20 und 21'!$B$21:$B$27</c:f>
              <c:strCache>
                <c:ptCount val="7"/>
                <c:pt idx="0">
                  <c:v>Besser als 1:3</c:v>
                </c:pt>
                <c:pt idx="1">
                  <c:v>Zwischen 1:3 und 1:5</c:v>
                </c:pt>
                <c:pt idx="2">
                  <c:v>Zwischen 1:5 und 1:8</c:v>
                </c:pt>
                <c:pt idx="3">
                  <c:v>Zwischen 1:8 und 1:12</c:v>
                </c:pt>
                <c:pt idx="4">
                  <c:v>Zwischen 1:12 und 1:16</c:v>
                </c:pt>
                <c:pt idx="5">
                  <c:v>Zwischen 1:16 und 1:20</c:v>
                </c:pt>
                <c:pt idx="6">
                  <c:v>Schlechter als 1:20</c:v>
                </c:pt>
              </c:strCache>
            </c:strRef>
          </c:cat>
          <c:val>
            <c:numRef>
              <c:f>'Frage 20 und 21'!$I$21:$I$27</c:f>
              <c:numCache>
                <c:formatCode>###0.0</c:formatCode>
                <c:ptCount val="7"/>
                <c:pt idx="0">
                  <c:v>0.67778936392075084</c:v>
                </c:pt>
                <c:pt idx="1">
                  <c:v>6.777893639207508</c:v>
                </c:pt>
                <c:pt idx="2">
                  <c:v>18.196037539103234</c:v>
                </c:pt>
                <c:pt idx="3">
                  <c:v>40.719499478623568</c:v>
                </c:pt>
                <c:pt idx="4">
                  <c:v>26.407716371220019</c:v>
                </c:pt>
                <c:pt idx="5">
                  <c:v>6.1261730969760171</c:v>
                </c:pt>
                <c:pt idx="6">
                  <c:v>1.0948905109489051</c:v>
                </c:pt>
              </c:numCache>
            </c:numRef>
          </c:val>
          <c:extLst>
            <c:ext xmlns:c16="http://schemas.microsoft.com/office/drawing/2014/chart" uri="{C3380CC4-5D6E-409C-BE32-E72D297353CC}">
              <c16:uniqueId val="{00000000-8969-45BD-899E-EA228F7145E7}"/>
            </c:ext>
          </c:extLst>
        </c:ser>
        <c:dLbls>
          <c:dLblPos val="outEnd"/>
          <c:showLegendKey val="0"/>
          <c:showVal val="1"/>
          <c:showCatName val="0"/>
          <c:showSerName val="0"/>
          <c:showPercent val="0"/>
          <c:showBubbleSize val="0"/>
        </c:dLbls>
        <c:gapWidth val="219"/>
        <c:overlap val="-27"/>
        <c:axId val="358015488"/>
        <c:axId val="358020408"/>
      </c:barChart>
      <c:catAx>
        <c:axId val="35801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8020408"/>
        <c:crosses val="autoZero"/>
        <c:auto val="1"/>
        <c:lblAlgn val="ctr"/>
        <c:lblOffset val="100"/>
        <c:noMultiLvlLbl val="0"/>
      </c:catAx>
      <c:valAx>
        <c:axId val="35802040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8015488"/>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kern="1200" spc="0" baseline="0">
                <a:solidFill>
                  <a:sysClr val="windowText" lastClr="000000">
                    <a:lumMod val="65000"/>
                    <a:lumOff val="35000"/>
                  </a:sysClr>
                </a:solidFill>
                <a:latin typeface="+mn-lt"/>
                <a:ea typeface="+mn-ea"/>
                <a:cs typeface="+mn-cs"/>
              </a:rPr>
              <a:t>Bitte bewerten Sie die folgende Aussage: „Die hohe Arbeitsbelastung der</a:t>
            </a:r>
          </a:p>
          <a:p>
            <a:pPr>
              <a:defRPr/>
            </a:pPr>
            <a:r>
              <a:rPr lang="de-DE" sz="1400" b="1" i="0" u="none" strike="noStrike" kern="1200" spc="0" baseline="0">
                <a:solidFill>
                  <a:sysClr val="windowText" lastClr="000000">
                    <a:lumMod val="65000"/>
                    <a:lumOff val="35000"/>
                  </a:sysClr>
                </a:solidFill>
                <a:latin typeface="+mn-lt"/>
                <a:ea typeface="+mn-ea"/>
                <a:cs typeface="+mn-cs"/>
              </a:rPr>
              <a:t>pädagogischen Fachkräfte führt zu höheren Fehlzeiten und Krankschreibungen."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22'!$H$3</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22'!$B$4:$B$9</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22'!$H$4:$H$9</c:f>
              <c:numCache>
                <c:formatCode>###0.0</c:formatCode>
                <c:ptCount val="6"/>
                <c:pt idx="0">
                  <c:v>49.371069182389938</c:v>
                </c:pt>
                <c:pt idx="1">
                  <c:v>29.874213836477985</c:v>
                </c:pt>
                <c:pt idx="2">
                  <c:v>15.566037735849056</c:v>
                </c:pt>
                <c:pt idx="3">
                  <c:v>4.4025157232704402</c:v>
                </c:pt>
                <c:pt idx="4">
                  <c:v>0.62893081761006298</c:v>
                </c:pt>
                <c:pt idx="5">
                  <c:v>0.15723270440251574</c:v>
                </c:pt>
              </c:numCache>
            </c:numRef>
          </c:val>
          <c:extLst>
            <c:ext xmlns:c16="http://schemas.microsoft.com/office/drawing/2014/chart" uri="{C3380CC4-5D6E-409C-BE32-E72D297353CC}">
              <c16:uniqueId val="{00000000-F54E-44BD-8C91-AA2D61E1CC5C}"/>
            </c:ext>
          </c:extLst>
        </c:ser>
        <c:ser>
          <c:idx val="1"/>
          <c:order val="1"/>
          <c:tx>
            <c:strRef>
              <c:f>'Frage 22'!$I$3</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22'!$B$4:$B$9</c:f>
              <c:strCache>
                <c:ptCount val="6"/>
                <c:pt idx="0">
                  <c:v>Trifft voll und ganz zu</c:v>
                </c:pt>
                <c:pt idx="1">
                  <c:v>Trifft zu</c:v>
                </c:pt>
                <c:pt idx="2">
                  <c:v>Trifft eher zu</c:v>
                </c:pt>
                <c:pt idx="3">
                  <c:v>Trifft eher nicht zu</c:v>
                </c:pt>
                <c:pt idx="4">
                  <c:v>Trifft nicht zu</c:v>
                </c:pt>
                <c:pt idx="5">
                  <c:v>Trifft überhaupt nicht zu</c:v>
                </c:pt>
              </c:strCache>
            </c:strRef>
          </c:cat>
          <c:val>
            <c:numRef>
              <c:f>'Frage 22'!$I$4:$I$9</c:f>
              <c:numCache>
                <c:formatCode>###0.0</c:formatCode>
                <c:ptCount val="6"/>
                <c:pt idx="0">
                  <c:v>39.428870840974589</c:v>
                </c:pt>
                <c:pt idx="1">
                  <c:v>34.11055802986639</c:v>
                </c:pt>
                <c:pt idx="2">
                  <c:v>19.020172910662826</c:v>
                </c:pt>
                <c:pt idx="3">
                  <c:v>5.580298663872151</c:v>
                </c:pt>
                <c:pt idx="4">
                  <c:v>1.414723604925334</c:v>
                </c:pt>
                <c:pt idx="5">
                  <c:v>0.4453759496987163</c:v>
                </c:pt>
              </c:numCache>
            </c:numRef>
          </c:val>
          <c:extLst>
            <c:ext xmlns:c16="http://schemas.microsoft.com/office/drawing/2014/chart" uri="{C3380CC4-5D6E-409C-BE32-E72D297353CC}">
              <c16:uniqueId val="{00000000-BC96-4C81-99C9-692CE1305370}"/>
            </c:ext>
          </c:extLst>
        </c:ser>
        <c:dLbls>
          <c:dLblPos val="outEnd"/>
          <c:showLegendKey val="0"/>
          <c:showVal val="1"/>
          <c:showCatName val="0"/>
          <c:showSerName val="0"/>
          <c:showPercent val="0"/>
          <c:showBubbleSize val="0"/>
        </c:dLbls>
        <c:gapWidth val="219"/>
        <c:overlap val="-27"/>
        <c:axId val="464632816"/>
        <c:axId val="464633800"/>
      </c:barChart>
      <c:catAx>
        <c:axId val="46463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4633800"/>
        <c:crosses val="autoZero"/>
        <c:auto val="1"/>
        <c:lblAlgn val="ctr"/>
        <c:lblOffset val="100"/>
        <c:noMultiLvlLbl val="0"/>
      </c:catAx>
      <c:valAx>
        <c:axId val="46463380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 (2022)</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4632816"/>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de-DE" b="1"/>
              <a:t>Kam es in Ihrer Kita im Kitajahr 2021/2022 beim Personal bislang zu coronabedingten Fehlzeiten?</a:t>
            </a:r>
          </a:p>
        </c:rich>
      </c:tx>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23'!$H$2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23'!$B$3:$B$8</c:f>
              <c:strCache>
                <c:ptCount val="6"/>
                <c:pt idx="0">
                  <c:v>Kein Ausfall</c:v>
                </c:pt>
                <c:pt idx="1">
                  <c:v>Bis zu 10% des Personals</c:v>
                </c:pt>
                <c:pt idx="2">
                  <c:v>10% - 20% des Personals</c:v>
                </c:pt>
                <c:pt idx="3">
                  <c:v>20% - 30% des Personals</c:v>
                </c:pt>
                <c:pt idx="4">
                  <c:v>30% - 40% des Personals</c:v>
                </c:pt>
                <c:pt idx="5">
                  <c:v>Mehr als 50% des Personals</c:v>
                </c:pt>
              </c:strCache>
            </c:strRef>
          </c:cat>
          <c:val>
            <c:numRef>
              <c:f>'Frage 23'!$H$3:$H$8</c:f>
              <c:numCache>
                <c:formatCode>###0.0</c:formatCode>
                <c:ptCount val="6"/>
                <c:pt idx="0">
                  <c:v>16.09375</c:v>
                </c:pt>
                <c:pt idx="1">
                  <c:v>35.15625</c:v>
                </c:pt>
                <c:pt idx="2">
                  <c:v>24.21875</c:v>
                </c:pt>
                <c:pt idx="3">
                  <c:v>14.374999999999998</c:v>
                </c:pt>
                <c:pt idx="4">
                  <c:v>6.4062499999999991</c:v>
                </c:pt>
                <c:pt idx="5">
                  <c:v>3.75</c:v>
                </c:pt>
              </c:numCache>
            </c:numRef>
          </c:val>
          <c:extLst>
            <c:ext xmlns:c16="http://schemas.microsoft.com/office/drawing/2014/chart" uri="{C3380CC4-5D6E-409C-BE32-E72D297353CC}">
              <c16:uniqueId val="{00000000-7DF3-4816-A3E4-64AEAE2B6AEE}"/>
            </c:ext>
          </c:extLst>
        </c:ser>
        <c:ser>
          <c:idx val="1"/>
          <c:order val="1"/>
          <c:tx>
            <c:strRef>
              <c:f>'Frage 23'!$I$2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23'!$B$3:$B$8</c:f>
              <c:strCache>
                <c:ptCount val="6"/>
                <c:pt idx="0">
                  <c:v>Kein Ausfall</c:v>
                </c:pt>
                <c:pt idx="1">
                  <c:v>Bis zu 10% des Personals</c:v>
                </c:pt>
                <c:pt idx="2">
                  <c:v>10% - 20% des Personals</c:v>
                </c:pt>
                <c:pt idx="3">
                  <c:v>20% - 30% des Personals</c:v>
                </c:pt>
                <c:pt idx="4">
                  <c:v>30% - 40% des Personals</c:v>
                </c:pt>
                <c:pt idx="5">
                  <c:v>Mehr als 50% des Personals</c:v>
                </c:pt>
              </c:strCache>
            </c:strRef>
          </c:cat>
          <c:val>
            <c:numRef>
              <c:f>'Frage 23'!$I$3:$I$8</c:f>
              <c:numCache>
                <c:formatCode>###0.0</c:formatCode>
                <c:ptCount val="6"/>
                <c:pt idx="0">
                  <c:v>15.680166147455868</c:v>
                </c:pt>
                <c:pt idx="1">
                  <c:v>32.009345794392523</c:v>
                </c:pt>
                <c:pt idx="2">
                  <c:v>23.208722741433021</c:v>
                </c:pt>
                <c:pt idx="3">
                  <c:v>15.39460020768432</c:v>
                </c:pt>
                <c:pt idx="4">
                  <c:v>8.0737279335410186</c:v>
                </c:pt>
                <c:pt idx="5">
                  <c:v>5.63343717549325</c:v>
                </c:pt>
              </c:numCache>
            </c:numRef>
          </c:val>
          <c:extLst>
            <c:ext xmlns:c16="http://schemas.microsoft.com/office/drawing/2014/chart" uri="{C3380CC4-5D6E-409C-BE32-E72D297353CC}">
              <c16:uniqueId val="{00000000-FADF-40FA-9A48-70D2165AD6AF}"/>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de-DE"/>
                  <a:t>Prozente der Befragten</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de-DE"/>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Mit Blick auf Ihre Tätigkeit als Kita-Leitung, bitte bewerten Sie folgende Aussagen: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24'!$H$3</c:f>
              <c:strCache>
                <c:ptCount val="1"/>
                <c:pt idx="0">
                  <c:v>Trifft voll und ganz zu</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24'!$I$3:$T$3</c:f>
              <c:numCache>
                <c:formatCode>###0.0</c:formatCode>
                <c:ptCount val="12"/>
                <c:pt idx="0">
                  <c:v>17.26844583987441</c:v>
                </c:pt>
                <c:pt idx="1">
                  <c:v>18.001565353509001</c:v>
                </c:pt>
                <c:pt idx="2">
                  <c:v>14.803149606299213</c:v>
                </c:pt>
                <c:pt idx="3">
                  <c:v>15.581031787389266</c:v>
                </c:pt>
                <c:pt idx="4">
                  <c:v>23.390894819466247</c:v>
                </c:pt>
                <c:pt idx="5">
                  <c:v>23.40536318667014</c:v>
                </c:pt>
                <c:pt idx="6">
                  <c:v>9.2331768388106426</c:v>
                </c:pt>
                <c:pt idx="7">
                  <c:v>8.8825214899713476</c:v>
                </c:pt>
                <c:pt idx="8">
                  <c:v>4.7244094488188972</c:v>
                </c:pt>
                <c:pt idx="9">
                  <c:v>5.3044159916383586</c:v>
                </c:pt>
                <c:pt idx="10">
                  <c:v>9.2621664050235477</c:v>
                </c:pt>
                <c:pt idx="11">
                  <c:v>8.5959885386819472</c:v>
                </c:pt>
              </c:numCache>
            </c:numRef>
          </c:val>
          <c:extLst>
            <c:ext xmlns:c16="http://schemas.microsoft.com/office/drawing/2014/chart" uri="{C3380CC4-5D6E-409C-BE32-E72D297353CC}">
              <c16:uniqueId val="{00000000-DAE8-4997-8130-A84EE071957D}"/>
            </c:ext>
          </c:extLst>
        </c:ser>
        <c:ser>
          <c:idx val="1"/>
          <c:order val="1"/>
          <c:tx>
            <c:strRef>
              <c:f>'Frage 24'!$H$4</c:f>
              <c:strCache>
                <c:ptCount val="1"/>
                <c:pt idx="0">
                  <c:v>Trifft zu</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24'!$I$4:$T$4</c:f>
              <c:numCache>
                <c:formatCode>###0.0</c:formatCode>
                <c:ptCount val="12"/>
                <c:pt idx="0">
                  <c:v>65.149136577708006</c:v>
                </c:pt>
                <c:pt idx="1">
                  <c:v>61.309679102530659</c:v>
                </c:pt>
                <c:pt idx="2">
                  <c:v>50.236220472440941</c:v>
                </c:pt>
                <c:pt idx="3">
                  <c:v>50.677436164669096</c:v>
                </c:pt>
                <c:pt idx="4">
                  <c:v>35.321821036106748</c:v>
                </c:pt>
                <c:pt idx="5">
                  <c:v>36.266597240302005</c:v>
                </c:pt>
                <c:pt idx="6">
                  <c:v>37.871674491392803</c:v>
                </c:pt>
                <c:pt idx="7">
                  <c:v>38.629851523834333</c:v>
                </c:pt>
                <c:pt idx="8">
                  <c:v>22.204724409448819</c:v>
                </c:pt>
                <c:pt idx="9">
                  <c:v>24.98040240397178</c:v>
                </c:pt>
                <c:pt idx="10">
                  <c:v>24.018838304552588</c:v>
                </c:pt>
                <c:pt idx="11">
                  <c:v>23.573847356082315</c:v>
                </c:pt>
              </c:numCache>
            </c:numRef>
          </c:val>
          <c:extLst>
            <c:ext xmlns:c16="http://schemas.microsoft.com/office/drawing/2014/chart" uri="{C3380CC4-5D6E-409C-BE32-E72D297353CC}">
              <c16:uniqueId val="{00000001-DAE8-4997-8130-A84EE071957D}"/>
            </c:ext>
          </c:extLst>
        </c:ser>
        <c:ser>
          <c:idx val="2"/>
          <c:order val="2"/>
          <c:tx>
            <c:strRef>
              <c:f>'Frage 24'!$H$5</c:f>
              <c:strCache>
                <c:ptCount val="1"/>
                <c:pt idx="0">
                  <c:v>Trifft eher zu</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24'!$I$5:$T$5</c:f>
              <c:numCache>
                <c:formatCode>###0.0</c:formatCode>
                <c:ptCount val="12"/>
                <c:pt idx="0">
                  <c:v>16.326530612244898</c:v>
                </c:pt>
                <c:pt idx="1">
                  <c:v>18.236368379859119</c:v>
                </c:pt>
                <c:pt idx="2">
                  <c:v>25.354330708661415</c:v>
                </c:pt>
                <c:pt idx="3">
                  <c:v>24.022928608650336</c:v>
                </c:pt>
                <c:pt idx="4">
                  <c:v>23.233908948194664</c:v>
                </c:pt>
                <c:pt idx="5">
                  <c:v>22.598281697474615</c:v>
                </c:pt>
                <c:pt idx="6">
                  <c:v>33.489827856025038</c:v>
                </c:pt>
                <c:pt idx="7">
                  <c:v>34.540244855431098</c:v>
                </c:pt>
                <c:pt idx="8">
                  <c:v>31.338582677165356</c:v>
                </c:pt>
                <c:pt idx="9">
                  <c:v>32.741050431147109</c:v>
                </c:pt>
                <c:pt idx="10">
                  <c:v>21.507064364207221</c:v>
                </c:pt>
                <c:pt idx="11">
                  <c:v>21.411825996353219</c:v>
                </c:pt>
              </c:numCache>
            </c:numRef>
          </c:val>
          <c:extLst>
            <c:ext xmlns:c16="http://schemas.microsoft.com/office/drawing/2014/chart" uri="{C3380CC4-5D6E-409C-BE32-E72D297353CC}">
              <c16:uniqueId val="{00000002-DAE8-4997-8130-A84EE071957D}"/>
            </c:ext>
          </c:extLst>
        </c:ser>
        <c:ser>
          <c:idx val="3"/>
          <c:order val="3"/>
          <c:tx>
            <c:strRef>
              <c:f>'Frage 24'!$H$6</c:f>
              <c:strCache>
                <c:ptCount val="1"/>
                <c:pt idx="0">
                  <c:v>Trifft eher nicht zu</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24'!$I$6:$T$6</c:f>
              <c:numCache>
                <c:formatCode>###0.0</c:formatCode>
                <c:ptCount val="12"/>
                <c:pt idx="0">
                  <c:v>0.47095761381475665</c:v>
                </c:pt>
                <c:pt idx="1">
                  <c:v>1.8262457605009133</c:v>
                </c:pt>
                <c:pt idx="2">
                  <c:v>7.5590551181102361</c:v>
                </c:pt>
                <c:pt idx="3">
                  <c:v>7.5039082855653989</c:v>
                </c:pt>
                <c:pt idx="4">
                  <c:v>10.832025117739404</c:v>
                </c:pt>
                <c:pt idx="5">
                  <c:v>10.700338453527728</c:v>
                </c:pt>
                <c:pt idx="6">
                  <c:v>15.023474178403756</c:v>
                </c:pt>
                <c:pt idx="7">
                  <c:v>13.909872362594426</c:v>
                </c:pt>
                <c:pt idx="8">
                  <c:v>31.181102362204726</c:v>
                </c:pt>
                <c:pt idx="9">
                  <c:v>27.697935719885024</c:v>
                </c:pt>
                <c:pt idx="10">
                  <c:v>27.472527472527474</c:v>
                </c:pt>
                <c:pt idx="11">
                  <c:v>25.97030476686637</c:v>
                </c:pt>
              </c:numCache>
            </c:numRef>
          </c:val>
          <c:extLst>
            <c:ext xmlns:c16="http://schemas.microsoft.com/office/drawing/2014/chart" uri="{C3380CC4-5D6E-409C-BE32-E72D297353CC}">
              <c16:uniqueId val="{00000003-DAE8-4997-8130-A84EE071957D}"/>
            </c:ext>
          </c:extLst>
        </c:ser>
        <c:ser>
          <c:idx val="4"/>
          <c:order val="4"/>
          <c:tx>
            <c:strRef>
              <c:f>'Frage 24'!$H$7</c:f>
              <c:strCache>
                <c:ptCount val="1"/>
                <c:pt idx="0">
                  <c:v>Trifft nicht zu</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24'!$I$7:$T$7</c:f>
              <c:numCache>
                <c:formatCode>###0.0</c:formatCode>
                <c:ptCount val="12"/>
                <c:pt idx="0">
                  <c:v>0.31397174254317112</c:v>
                </c:pt>
                <c:pt idx="1">
                  <c:v>0.36524915210018261</c:v>
                </c:pt>
                <c:pt idx="2">
                  <c:v>0.94488188976377951</c:v>
                </c:pt>
                <c:pt idx="3">
                  <c:v>1.6675351745700884</c:v>
                </c:pt>
                <c:pt idx="4">
                  <c:v>4.8665620094191526</c:v>
                </c:pt>
                <c:pt idx="5">
                  <c:v>5.1028378026555581</c:v>
                </c:pt>
                <c:pt idx="6">
                  <c:v>3.286384976525822</c:v>
                </c:pt>
                <c:pt idx="7">
                  <c:v>3.3602500651211251</c:v>
                </c:pt>
                <c:pt idx="8">
                  <c:v>7.4015748031496065</c:v>
                </c:pt>
                <c:pt idx="9">
                  <c:v>7.0812646981970211</c:v>
                </c:pt>
                <c:pt idx="10">
                  <c:v>12.401883830455258</c:v>
                </c:pt>
                <c:pt idx="11">
                  <c:v>15.082052617869238</c:v>
                </c:pt>
              </c:numCache>
            </c:numRef>
          </c:val>
          <c:extLst>
            <c:ext xmlns:c16="http://schemas.microsoft.com/office/drawing/2014/chart" uri="{C3380CC4-5D6E-409C-BE32-E72D297353CC}">
              <c16:uniqueId val="{00000004-DAE8-4997-8130-A84EE071957D}"/>
            </c:ext>
          </c:extLst>
        </c:ser>
        <c:ser>
          <c:idx val="5"/>
          <c:order val="5"/>
          <c:tx>
            <c:strRef>
              <c:f>'Frage 24'!$H$8</c:f>
              <c:strCache>
                <c:ptCount val="1"/>
                <c:pt idx="0">
                  <c:v>Trifft überhaupt nicht zu</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'Frage 24'!$I$1:$T$2</c:f>
              <c:multiLvlStrCache>
                <c:ptCount val="12"/>
                <c:lvl>
                  <c:pt idx="0">
                    <c:v>NRW</c:v>
                  </c:pt>
                  <c:pt idx="1">
                    <c:v>DKLK 2022</c:v>
                  </c:pt>
                  <c:pt idx="2">
                    <c:v>NRW</c:v>
                  </c:pt>
                  <c:pt idx="3">
                    <c:v>DKLK 2022</c:v>
                  </c:pt>
                  <c:pt idx="4">
                    <c:v>NRW</c:v>
                  </c:pt>
                  <c:pt idx="5">
                    <c:v>DKLK 2022</c:v>
                  </c:pt>
                  <c:pt idx="6">
                    <c:v>NRW</c:v>
                  </c:pt>
                  <c:pt idx="7">
                    <c:v>DKLK 2022</c:v>
                  </c:pt>
                  <c:pt idx="8">
                    <c:v>NRW</c:v>
                  </c:pt>
                  <c:pt idx="9">
                    <c:v>DKLK 2022</c:v>
                  </c:pt>
                  <c:pt idx="10">
                    <c:v>NRW</c:v>
                  </c:pt>
                  <c:pt idx="11">
                    <c:v>DKLK 2022</c:v>
                  </c:pt>
                </c:lvl>
                <c:lvl>
                  <c:pt idx="0">
                    <c:v>In meiner Funktion als Kita-Leitung sehe ich mich in der Lage, gesundheitliche Risiken für meine Teammitglieder zu erkennen.</c:v>
                  </c:pt>
                  <c:pt idx="2">
                    <c:v>In meiner Funktion als Kita-Leitung sehe ich mich in der Lage, gesundheitliche Risiken für mich in meinem Arbeitsalltag zu erkennen.</c:v>
                  </c:pt>
                  <c:pt idx="4">
                    <c:v>Ich fühle mich durch meine Leitungsaufgabe psychisch belastet?</c:v>
                  </c:pt>
                  <c:pt idx="6">
                    <c:v>In meiner Funktion als Kita-Leitung sehe ich mich in der Lage, gesundheitlichen Risiken für mein Team aktiv zu begegnen (Fürsorge für mein Team).</c:v>
                  </c:pt>
                  <c:pt idx="8">
                    <c:v>In meiner Funktion als Kita-Leitung sehe ich mich in der Lage, gesundheitlichen Risiken in meinem Arbeitsalltag aktiv zu begegnen (Selbstfürsorge).</c:v>
                  </c:pt>
                  <c:pt idx="10">
                    <c:v>Ich fühle mich durch meine Leitungsaufgabe physisch belastet?</c:v>
                  </c:pt>
                </c:lvl>
              </c:multiLvlStrCache>
            </c:multiLvlStrRef>
          </c:cat>
          <c:val>
            <c:numRef>
              <c:f>'Frage 24'!$I$8:$T$8</c:f>
              <c:numCache>
                <c:formatCode>###0.0</c:formatCode>
                <c:ptCount val="12"/>
                <c:pt idx="0">
                  <c:v>0.47095761381475665</c:v>
                </c:pt>
                <c:pt idx="1">
                  <c:v>0.2608922515001304</c:v>
                </c:pt>
                <c:pt idx="2">
                  <c:v>1.1023622047244095</c:v>
                </c:pt>
                <c:pt idx="3">
                  <c:v>0.54715997915581038</c:v>
                </c:pt>
                <c:pt idx="4">
                  <c:v>2.3547880690737837</c:v>
                </c:pt>
                <c:pt idx="5">
                  <c:v>1.9265816193699559</c:v>
                </c:pt>
                <c:pt idx="6">
                  <c:v>1.0954616588419406</c:v>
                </c:pt>
                <c:pt idx="7">
                  <c:v>0.67725970304766858</c:v>
                </c:pt>
                <c:pt idx="8">
                  <c:v>3.1496062992125982</c:v>
                </c:pt>
                <c:pt idx="9">
                  <c:v>2.1949307551607005</c:v>
                </c:pt>
                <c:pt idx="10">
                  <c:v>5.3375196232339093</c:v>
                </c:pt>
                <c:pt idx="11">
                  <c:v>5.3659807241469135</c:v>
                </c:pt>
              </c:numCache>
            </c:numRef>
          </c:val>
          <c:extLst>
            <c:ext xmlns:c16="http://schemas.microsoft.com/office/drawing/2014/chart" uri="{C3380CC4-5D6E-409C-BE32-E72D297353CC}">
              <c16:uniqueId val="{00000005-DAE8-4997-8130-A84EE071957D}"/>
            </c:ext>
          </c:extLst>
        </c:ser>
        <c:dLbls>
          <c:dLblPos val="outEnd"/>
          <c:showLegendKey val="0"/>
          <c:showVal val="1"/>
          <c:showCatName val="0"/>
          <c:showSerName val="0"/>
          <c:showPercent val="0"/>
          <c:showBubbleSize val="0"/>
        </c:dLbls>
        <c:gapWidth val="219"/>
        <c:overlap val="-27"/>
        <c:axId val="369858672"/>
        <c:axId val="369859328"/>
      </c:barChart>
      <c:catAx>
        <c:axId val="36985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9859328"/>
        <c:crosses val="autoZero"/>
        <c:auto val="1"/>
        <c:lblAlgn val="ctr"/>
        <c:lblOffset val="100"/>
        <c:noMultiLvlLbl val="0"/>
      </c:catAx>
      <c:valAx>
        <c:axId val="36985932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Anteil der Befragten</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9858672"/>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e-DE" sz="2000" b="1"/>
              <a:t>Faktoren, die</a:t>
            </a:r>
            <a:r>
              <a:rPr lang="de-DE" sz="2000" b="1" baseline="0"/>
              <a:t> als eher gesundheitsfördnernd</a:t>
            </a:r>
            <a:r>
              <a:rPr lang="de-DE" sz="2000" b="1"/>
              <a:t> für das pädagogische Fachpersonal eingeschätzt</a:t>
            </a:r>
            <a:r>
              <a:rPr lang="de-DE" sz="2000" b="1" baseline="0"/>
              <a:t> wurden.</a:t>
            </a:r>
            <a:endParaRPr lang="de-DE" sz="2000" b="1"/>
          </a:p>
        </c:rich>
      </c:tx>
      <c:layout>
        <c:manualLayout>
          <c:xMode val="edge"/>
          <c:yMode val="edge"/>
          <c:x val="0.11272595083727158"/>
          <c:y val="7.4743107351504471E-3"/>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25'!$S$2</c:f>
              <c:strCache>
                <c:ptCount val="1"/>
                <c:pt idx="0">
                  <c:v>Zusammenarbeit im Team</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25'!$S$4:$S$9</c:f>
              <c:numCache>
                <c:formatCode>###0.0</c:formatCode>
                <c:ptCount val="6"/>
                <c:pt idx="0">
                  <c:v>15.822784810126583</c:v>
                </c:pt>
                <c:pt idx="1">
                  <c:v>37.5</c:v>
                </c:pt>
                <c:pt idx="2">
                  <c:v>34.018987341772153</c:v>
                </c:pt>
                <c:pt idx="3">
                  <c:v>7.2784810126582276</c:v>
                </c:pt>
                <c:pt idx="4">
                  <c:v>3.0063291139240507</c:v>
                </c:pt>
                <c:pt idx="5">
                  <c:v>2.3734177215189876</c:v>
                </c:pt>
              </c:numCache>
            </c:numRef>
          </c:val>
          <c:extLst>
            <c:ext xmlns:c16="http://schemas.microsoft.com/office/drawing/2014/chart" uri="{C3380CC4-5D6E-409C-BE32-E72D297353CC}">
              <c16:uniqueId val="{00000000-556F-43F6-971B-A024EEA97332}"/>
            </c:ext>
          </c:extLst>
        </c:ser>
        <c:ser>
          <c:idx val="1"/>
          <c:order val="1"/>
          <c:tx>
            <c:strRef>
              <c:f>'Frage 25'!$U$2</c:f>
              <c:strCache>
                <c:ptCount val="1"/>
                <c:pt idx="0">
                  <c:v>Zusammenarbeit mit Eltern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25'!$U$4:$U$9</c:f>
              <c:numCache>
                <c:formatCode>###0.0</c:formatCode>
                <c:ptCount val="6"/>
                <c:pt idx="0">
                  <c:v>4.3338683788121983</c:v>
                </c:pt>
                <c:pt idx="1">
                  <c:v>17.174959871589085</c:v>
                </c:pt>
                <c:pt idx="2">
                  <c:v>42.215088282504013</c:v>
                </c:pt>
                <c:pt idx="3">
                  <c:v>26.966292134831459</c:v>
                </c:pt>
                <c:pt idx="4">
                  <c:v>7.0626003210272872</c:v>
                </c:pt>
                <c:pt idx="5">
                  <c:v>2.2471910112359552</c:v>
                </c:pt>
              </c:numCache>
            </c:numRef>
          </c:val>
          <c:extLst>
            <c:ext xmlns:c16="http://schemas.microsoft.com/office/drawing/2014/chart" uri="{C3380CC4-5D6E-409C-BE32-E72D297353CC}">
              <c16:uniqueId val="{00000016-556F-43F6-971B-A024EEA97332}"/>
            </c:ext>
          </c:extLst>
        </c:ser>
        <c:ser>
          <c:idx val="2"/>
          <c:order val="2"/>
          <c:tx>
            <c:strRef>
              <c:f>'Frage 25'!$AC$2</c:f>
              <c:strCache>
                <c:ptCount val="1"/>
                <c:pt idx="0">
                  <c:v>Digitalisierung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25'!$AC$4:$AC$9</c:f>
              <c:numCache>
                <c:formatCode>###0.0</c:formatCode>
                <c:ptCount val="6"/>
                <c:pt idx="0">
                  <c:v>4.1806020066889635</c:v>
                </c:pt>
                <c:pt idx="1">
                  <c:v>21.070234113712374</c:v>
                </c:pt>
                <c:pt idx="2">
                  <c:v>42.474916387959865</c:v>
                </c:pt>
                <c:pt idx="3">
                  <c:v>21.906354515050168</c:v>
                </c:pt>
                <c:pt idx="4">
                  <c:v>8.1939799331103682</c:v>
                </c:pt>
                <c:pt idx="5">
                  <c:v>2.1739130434782608</c:v>
                </c:pt>
              </c:numCache>
            </c:numRef>
          </c:val>
          <c:extLst>
            <c:ext xmlns:c16="http://schemas.microsoft.com/office/drawing/2014/chart" uri="{C3380CC4-5D6E-409C-BE32-E72D297353CC}">
              <c16:uniqueId val="{00000000-E90F-4643-8359-42044F449922}"/>
            </c:ext>
          </c:extLst>
        </c:ser>
        <c:ser>
          <c:idx val="3"/>
          <c:order val="3"/>
          <c:tx>
            <c:strRef>
              <c:f>'Frage 25'!$AI$2</c:f>
              <c:strCache>
                <c:ptCount val="1"/>
                <c:pt idx="0">
                  <c:v>Multiprofessionelle Teams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25'!$AI$4:$AI$9</c:f>
              <c:numCache>
                <c:formatCode>###0.0</c:formatCode>
                <c:ptCount val="6"/>
                <c:pt idx="0">
                  <c:v>13.636363636363635</c:v>
                </c:pt>
                <c:pt idx="1">
                  <c:v>33.74125874125874</c:v>
                </c:pt>
                <c:pt idx="2">
                  <c:v>38.811188811188813</c:v>
                </c:pt>
                <c:pt idx="3">
                  <c:v>10.13986013986014</c:v>
                </c:pt>
                <c:pt idx="4">
                  <c:v>2.6223776223776225</c:v>
                </c:pt>
                <c:pt idx="5">
                  <c:v>1.048951048951049</c:v>
                </c:pt>
              </c:numCache>
            </c:numRef>
          </c:val>
          <c:extLst>
            <c:ext xmlns:c16="http://schemas.microsoft.com/office/drawing/2014/chart" uri="{C3380CC4-5D6E-409C-BE32-E72D297353CC}">
              <c16:uniqueId val="{00000001-E90F-4643-8359-42044F449922}"/>
            </c:ext>
          </c:extLst>
        </c:ser>
        <c:ser>
          <c:idx val="4"/>
          <c:order val="4"/>
          <c:tx>
            <c:strRef>
              <c:f>'Frage 25'!$AK$2</c:f>
              <c:strCache>
                <c:ptCount val="1"/>
                <c:pt idx="0">
                  <c:v>Dienstplangestaltung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25'!$AK$4:$AK$9</c:f>
              <c:numCache>
                <c:formatCode>###0.0</c:formatCode>
                <c:ptCount val="6"/>
                <c:pt idx="0">
                  <c:v>7.4918566775244306</c:v>
                </c:pt>
                <c:pt idx="1">
                  <c:v>27.198697068403909</c:v>
                </c:pt>
                <c:pt idx="2">
                  <c:v>32.899022801302927</c:v>
                </c:pt>
                <c:pt idx="3">
                  <c:v>18.729641693811075</c:v>
                </c:pt>
                <c:pt idx="4">
                  <c:v>10.912052117263844</c:v>
                </c:pt>
                <c:pt idx="5">
                  <c:v>2.768729641693811</c:v>
                </c:pt>
              </c:numCache>
            </c:numRef>
          </c:val>
          <c:extLst>
            <c:ext xmlns:c16="http://schemas.microsoft.com/office/drawing/2014/chart" uri="{C3380CC4-5D6E-409C-BE32-E72D297353CC}">
              <c16:uniqueId val="{00000002-E90F-4643-8359-42044F449922}"/>
            </c:ext>
          </c:extLst>
        </c:ser>
        <c:ser>
          <c:idx val="5"/>
          <c:order val="5"/>
          <c:tx>
            <c:strRef>
              <c:f>'Frage 25'!$AU$2</c:f>
              <c:strCache>
                <c:ptCount val="1"/>
                <c:pt idx="0">
                  <c:v>Betriebssport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25'!$AU$4:$AU$9</c:f>
              <c:numCache>
                <c:formatCode>###0.0</c:formatCode>
                <c:ptCount val="6"/>
                <c:pt idx="0">
                  <c:v>27.643784786641927</c:v>
                </c:pt>
                <c:pt idx="1">
                  <c:v>36.734693877551024</c:v>
                </c:pt>
                <c:pt idx="2">
                  <c:v>24.304267161410017</c:v>
                </c:pt>
                <c:pt idx="3">
                  <c:v>3.8961038961038961</c:v>
                </c:pt>
                <c:pt idx="4">
                  <c:v>3.525046382189239</c:v>
                </c:pt>
                <c:pt idx="5">
                  <c:v>3.8961038961038961</c:v>
                </c:pt>
              </c:numCache>
            </c:numRef>
          </c:val>
          <c:extLst>
            <c:ext xmlns:c16="http://schemas.microsoft.com/office/drawing/2014/chart" uri="{C3380CC4-5D6E-409C-BE32-E72D297353CC}">
              <c16:uniqueId val="{00000003-E90F-4643-8359-42044F449922}"/>
            </c:ext>
          </c:extLst>
        </c:ser>
        <c:ser>
          <c:idx val="6"/>
          <c:order val="6"/>
          <c:tx>
            <c:strRef>
              <c:f>'Frage 25'!$AW$2</c:f>
              <c:strCache>
                <c:ptCount val="1"/>
                <c:pt idx="0">
                  <c:v>Entspannungsraum/Pausenliegen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25'!$AW$4:$AW$9</c:f>
              <c:numCache>
                <c:formatCode>###0.0</c:formatCode>
                <c:ptCount val="6"/>
                <c:pt idx="0">
                  <c:v>30.276816608996537</c:v>
                </c:pt>
                <c:pt idx="1">
                  <c:v>35.121107266435985</c:v>
                </c:pt>
                <c:pt idx="2">
                  <c:v>19.896193771626297</c:v>
                </c:pt>
                <c:pt idx="3">
                  <c:v>4.844290657439446</c:v>
                </c:pt>
                <c:pt idx="4">
                  <c:v>4.6712802768166091</c:v>
                </c:pt>
                <c:pt idx="5">
                  <c:v>5.1903114186851207</c:v>
                </c:pt>
              </c:numCache>
            </c:numRef>
          </c:val>
          <c:extLst>
            <c:ext xmlns:c16="http://schemas.microsoft.com/office/drawing/2014/chart" uri="{C3380CC4-5D6E-409C-BE32-E72D297353CC}">
              <c16:uniqueId val="{00000004-E90F-4643-8359-42044F449922}"/>
            </c:ext>
          </c:extLst>
        </c:ser>
        <c:ser>
          <c:idx val="7"/>
          <c:order val="7"/>
          <c:tx>
            <c:strRef>
              <c:f>'Frage 25'!$AY$2</c:f>
              <c:strCache>
                <c:ptCount val="1"/>
                <c:pt idx="0">
                  <c:v>Respektvoller Umgang miteinander</c:v>
                </c:pt>
              </c:strCache>
            </c:strRef>
          </c:tx>
          <c:spPr>
            <a:solidFill>
              <a:schemeClr val="accent2">
                <a:lumMod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25'!$AY$4:$AY$9</c:f>
              <c:numCache>
                <c:formatCode>###0.0</c:formatCode>
                <c:ptCount val="6"/>
                <c:pt idx="0">
                  <c:v>51.768488745980711</c:v>
                </c:pt>
                <c:pt idx="1">
                  <c:v>29.7427652733119</c:v>
                </c:pt>
                <c:pt idx="2">
                  <c:v>11.254019292604502</c:v>
                </c:pt>
                <c:pt idx="3">
                  <c:v>3.054662379421222</c:v>
                </c:pt>
                <c:pt idx="4">
                  <c:v>3.054662379421222</c:v>
                </c:pt>
                <c:pt idx="5">
                  <c:v>1.1254019292604502</c:v>
                </c:pt>
              </c:numCache>
            </c:numRef>
          </c:val>
          <c:extLst>
            <c:ext xmlns:c16="http://schemas.microsoft.com/office/drawing/2014/chart" uri="{C3380CC4-5D6E-409C-BE32-E72D297353CC}">
              <c16:uniqueId val="{00000005-E90F-4643-8359-42044F449922}"/>
            </c:ext>
          </c:extLst>
        </c:ser>
        <c:dLbls>
          <c:dLblPos val="outEnd"/>
          <c:showLegendKey val="0"/>
          <c:showVal val="1"/>
          <c:showCatName val="0"/>
          <c:showSerName val="0"/>
          <c:showPercent val="0"/>
          <c:showBubbleSize val="0"/>
        </c:dLbls>
        <c:gapWidth val="219"/>
        <c:overlap val="-27"/>
        <c:axId val="494667736"/>
        <c:axId val="494668064"/>
      </c:barChart>
      <c:catAx>
        <c:axId val="49466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94668064"/>
        <c:crosses val="autoZero"/>
        <c:auto val="1"/>
        <c:lblAlgn val="ctr"/>
        <c:lblOffset val="100"/>
        <c:noMultiLvlLbl val="0"/>
      </c:catAx>
      <c:valAx>
        <c:axId val="4946680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94667736"/>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2000" b="1" i="0" u="none" strike="noStrike" kern="1200" spc="0" baseline="0">
                <a:solidFill>
                  <a:schemeClr val="tx1">
                    <a:lumMod val="65000"/>
                    <a:lumOff val="35000"/>
                  </a:schemeClr>
                </a:solidFill>
                <a:latin typeface="+mn-lt"/>
                <a:ea typeface="+mn-ea"/>
                <a:cs typeface="+mn-cs"/>
              </a:defRPr>
            </a:pPr>
            <a:r>
              <a:rPr lang="de-DE" sz="1800" b="1" i="0" baseline="0">
                <a:effectLst/>
              </a:rPr>
              <a:t>Faktoren, die als eher gesundheitsgefährdend für das pädagogische Fachpersonal eingeschätzt wurden.</a:t>
            </a:r>
            <a:endParaRPr lang="de-DE" sz="2000">
              <a:effectLst/>
            </a:endParaRPr>
          </a:p>
        </c:rich>
      </c:tx>
      <c:layout/>
      <c:overlay val="0"/>
      <c:spPr>
        <a:noFill/>
        <a:ln>
          <a:noFill/>
        </a:ln>
        <a:effectLst/>
      </c:spPr>
      <c:txPr>
        <a:bodyPr rot="0" spcFirstLastPara="1" vertOverflow="ellipsis" vert="horz" wrap="square" anchor="ctr" anchorCtr="1"/>
        <a:lstStyle/>
        <a:p>
          <a:pPr algn="ctr" rtl="0">
            <a:defRPr sz="20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25'!$AM$2</c:f>
              <c:strCache>
                <c:ptCount val="1"/>
                <c:pt idx="0">
                  <c:v>Öffnungszeiten (Flexibilisierung, lange Öffnungszeiten…)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25'!$AM$4:$AM$9</c:f>
              <c:numCache>
                <c:formatCode>###0.0</c:formatCode>
                <c:ptCount val="6"/>
                <c:pt idx="0">
                  <c:v>2.1276595744680851</c:v>
                </c:pt>
                <c:pt idx="1">
                  <c:v>7.3649754500818325</c:v>
                </c:pt>
                <c:pt idx="2">
                  <c:v>16.693944353518823</c:v>
                </c:pt>
                <c:pt idx="3">
                  <c:v>29.132569558101473</c:v>
                </c:pt>
                <c:pt idx="4">
                  <c:v>28.477905073649758</c:v>
                </c:pt>
                <c:pt idx="5">
                  <c:v>16.20294599018003</c:v>
                </c:pt>
              </c:numCache>
            </c:numRef>
          </c:val>
          <c:extLst>
            <c:ext xmlns:c16="http://schemas.microsoft.com/office/drawing/2014/chart" uri="{C3380CC4-5D6E-409C-BE32-E72D297353CC}">
              <c16:uniqueId val="{00000000-6240-4746-976E-E0287418AB34}"/>
            </c:ext>
          </c:extLst>
        </c:ser>
        <c:ser>
          <c:idx val="1"/>
          <c:order val="1"/>
          <c:tx>
            <c:strRef>
              <c:f>'Frage 25'!$AO$2</c:f>
              <c:strCache>
                <c:ptCount val="1"/>
                <c:pt idx="0">
                  <c:v>Schließzeiten (weniger Schließtage bis hin zur ganzjährigen Öffnung)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25'!$AO$4:$AO$9</c:f>
              <c:numCache>
                <c:formatCode>###0.0</c:formatCode>
                <c:ptCount val="6"/>
                <c:pt idx="0">
                  <c:v>1.929260450160772</c:v>
                </c:pt>
                <c:pt idx="1">
                  <c:v>8.0385852090032159</c:v>
                </c:pt>
                <c:pt idx="2">
                  <c:v>10.289389067524116</c:v>
                </c:pt>
                <c:pt idx="3">
                  <c:v>21.382636655948552</c:v>
                </c:pt>
                <c:pt idx="4">
                  <c:v>27.170418006430868</c:v>
                </c:pt>
                <c:pt idx="5">
                  <c:v>31.189710610932476</c:v>
                </c:pt>
              </c:numCache>
            </c:numRef>
          </c:val>
          <c:extLst>
            <c:ext xmlns:c16="http://schemas.microsoft.com/office/drawing/2014/chart" uri="{C3380CC4-5D6E-409C-BE32-E72D297353CC}">
              <c16:uniqueId val="{00000001-6240-4746-976E-E0287418AB34}"/>
            </c:ext>
          </c:extLst>
        </c:ser>
        <c:ser>
          <c:idx val="2"/>
          <c:order val="2"/>
          <c:tx>
            <c:strRef>
              <c:f>'Frage 25'!$AQ$2</c:f>
              <c:strCache>
                <c:ptCount val="1"/>
                <c:pt idx="0">
                  <c:v>Verwaltungsaufwand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25'!$AQ$4:$AQ$9</c:f>
              <c:numCache>
                <c:formatCode>###0.0</c:formatCode>
                <c:ptCount val="6"/>
                <c:pt idx="0">
                  <c:v>0.16051364365971107</c:v>
                </c:pt>
                <c:pt idx="1">
                  <c:v>2.5682182985553772</c:v>
                </c:pt>
                <c:pt idx="2">
                  <c:v>8.346709470304976</c:v>
                </c:pt>
                <c:pt idx="3">
                  <c:v>37.239165329052973</c:v>
                </c:pt>
                <c:pt idx="4">
                  <c:v>34.991974317817018</c:v>
                </c:pt>
                <c:pt idx="5">
                  <c:v>16.693418940609952</c:v>
                </c:pt>
              </c:numCache>
            </c:numRef>
          </c:val>
          <c:extLst>
            <c:ext xmlns:c16="http://schemas.microsoft.com/office/drawing/2014/chart" uri="{C3380CC4-5D6E-409C-BE32-E72D297353CC}">
              <c16:uniqueId val="{00000000-BFB1-4EFD-ABF6-AE291F71179F}"/>
            </c:ext>
          </c:extLst>
        </c:ser>
        <c:ser>
          <c:idx val="3"/>
          <c:order val="3"/>
          <c:tx>
            <c:strRef>
              <c:f>'Frage 25'!$AS$2</c:f>
              <c:strCache>
                <c:ptCount val="1"/>
                <c:pt idx="0">
                  <c:v>Kranke Kinder in der Kita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25'!$AS$4:$AS$9</c:f>
              <c:numCache>
                <c:formatCode>###0.0</c:formatCode>
                <c:ptCount val="6"/>
                <c:pt idx="0">
                  <c:v>0.47543581616481778</c:v>
                </c:pt>
                <c:pt idx="1">
                  <c:v>0.79239302694136293</c:v>
                </c:pt>
                <c:pt idx="2">
                  <c:v>0.95087163232963556</c:v>
                </c:pt>
                <c:pt idx="3">
                  <c:v>11.251980982567353</c:v>
                </c:pt>
                <c:pt idx="4">
                  <c:v>31.85419968304279</c:v>
                </c:pt>
                <c:pt idx="5">
                  <c:v>54.675118858954043</c:v>
                </c:pt>
              </c:numCache>
            </c:numRef>
          </c:val>
          <c:extLst>
            <c:ext xmlns:c16="http://schemas.microsoft.com/office/drawing/2014/chart" uri="{C3380CC4-5D6E-409C-BE32-E72D297353CC}">
              <c16:uniqueId val="{00000001-BFB1-4EFD-ABF6-AE291F71179F}"/>
            </c:ext>
          </c:extLst>
        </c:ser>
        <c:ser>
          <c:idx val="4"/>
          <c:order val="4"/>
          <c:tx>
            <c:strRef>
              <c:f>'Frage 25'!$I$2</c:f>
              <c:strCache>
                <c:ptCount val="1"/>
                <c:pt idx="0">
                  <c:v>Personalsituation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25'!$I$4:$I$9</c:f>
              <c:numCache>
                <c:formatCode>###0.0</c:formatCode>
                <c:ptCount val="6"/>
                <c:pt idx="0">
                  <c:v>2.0537124802527646</c:v>
                </c:pt>
                <c:pt idx="1">
                  <c:v>3.3175355450236967</c:v>
                </c:pt>
                <c:pt idx="2">
                  <c:v>8.6887835703001581</c:v>
                </c:pt>
                <c:pt idx="3">
                  <c:v>26.382306477093209</c:v>
                </c:pt>
                <c:pt idx="4">
                  <c:v>32.069510268562404</c:v>
                </c:pt>
                <c:pt idx="5">
                  <c:v>27.488151658767773</c:v>
                </c:pt>
              </c:numCache>
            </c:numRef>
          </c:val>
          <c:extLst>
            <c:ext xmlns:c16="http://schemas.microsoft.com/office/drawing/2014/chart" uri="{C3380CC4-5D6E-409C-BE32-E72D297353CC}">
              <c16:uniqueId val="{00000002-BFB1-4EFD-ABF6-AE291F71179F}"/>
            </c:ext>
          </c:extLst>
        </c:ser>
        <c:ser>
          <c:idx val="5"/>
          <c:order val="5"/>
          <c:tx>
            <c:strRef>
              <c:f>'Frage 25'!$K$2</c:f>
              <c:strCache>
                <c:ptCount val="1"/>
                <c:pt idx="0">
                  <c:v>Arbeitsdichte (Verhältnis von verfügbarer Zeit und zu bewältigenden Aufgaben)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25'!$K$4:$K$9</c:f>
              <c:numCache>
                <c:formatCode>###0.0</c:formatCode>
                <c:ptCount val="6"/>
                <c:pt idx="0">
                  <c:v>0.9569377990430622</c:v>
                </c:pt>
                <c:pt idx="1">
                  <c:v>1.5948963317384368</c:v>
                </c:pt>
                <c:pt idx="2">
                  <c:v>7.1770334928229662</c:v>
                </c:pt>
                <c:pt idx="3">
                  <c:v>27.27272727272727</c:v>
                </c:pt>
                <c:pt idx="4">
                  <c:v>36.04465709728867</c:v>
                </c:pt>
                <c:pt idx="5">
                  <c:v>26.953748006379584</c:v>
                </c:pt>
              </c:numCache>
            </c:numRef>
          </c:val>
          <c:extLst>
            <c:ext xmlns:c16="http://schemas.microsoft.com/office/drawing/2014/chart" uri="{C3380CC4-5D6E-409C-BE32-E72D297353CC}">
              <c16:uniqueId val="{00000003-BFB1-4EFD-ABF6-AE291F71179F}"/>
            </c:ext>
          </c:extLst>
        </c:ser>
        <c:ser>
          <c:idx val="6"/>
          <c:order val="6"/>
          <c:tx>
            <c:strRef>
              <c:f>'Frage 25'!$O$2</c:f>
              <c:strCache>
                <c:ptCount val="1"/>
                <c:pt idx="0">
                  <c:v>Körperliche Beanspruchung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25'!$O$4:$O$9</c:f>
              <c:numCache>
                <c:formatCode>###0.0</c:formatCode>
                <c:ptCount val="6"/>
                <c:pt idx="0">
                  <c:v>0.31796502384737679</c:v>
                </c:pt>
                <c:pt idx="1">
                  <c:v>1.7488076311605723</c:v>
                </c:pt>
                <c:pt idx="2">
                  <c:v>12.400635930047695</c:v>
                </c:pt>
                <c:pt idx="3">
                  <c:v>49.602543720190781</c:v>
                </c:pt>
                <c:pt idx="4">
                  <c:v>25.278219395866451</c:v>
                </c:pt>
                <c:pt idx="5">
                  <c:v>10.651828298887123</c:v>
                </c:pt>
              </c:numCache>
            </c:numRef>
          </c:val>
          <c:extLst>
            <c:ext xmlns:c16="http://schemas.microsoft.com/office/drawing/2014/chart" uri="{C3380CC4-5D6E-409C-BE32-E72D297353CC}">
              <c16:uniqueId val="{00000004-BFB1-4EFD-ABF6-AE291F71179F}"/>
            </c:ext>
          </c:extLst>
        </c:ser>
        <c:ser>
          <c:idx val="7"/>
          <c:order val="7"/>
          <c:tx>
            <c:strRef>
              <c:f>'Frage 25'!$Q$2</c:f>
              <c:strCache>
                <c:ptCount val="1"/>
                <c:pt idx="0">
                  <c:v>Geräuschpegel</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'Frage 25'!$Q$4:$Q$9</c:f>
              <c:numCache>
                <c:formatCode>###0.0</c:formatCode>
                <c:ptCount val="6"/>
                <c:pt idx="0">
                  <c:v>0.31796502384737679</c:v>
                </c:pt>
                <c:pt idx="1">
                  <c:v>1.2718600953895072</c:v>
                </c:pt>
                <c:pt idx="2">
                  <c:v>4.7694753577106521</c:v>
                </c:pt>
                <c:pt idx="3">
                  <c:v>31.160572337042925</c:v>
                </c:pt>
                <c:pt idx="4">
                  <c:v>35.294117647058826</c:v>
                </c:pt>
                <c:pt idx="5">
                  <c:v>27.186009538950717</c:v>
                </c:pt>
              </c:numCache>
            </c:numRef>
          </c:val>
          <c:extLst>
            <c:ext xmlns:c16="http://schemas.microsoft.com/office/drawing/2014/chart" uri="{C3380CC4-5D6E-409C-BE32-E72D297353CC}">
              <c16:uniqueId val="{00000005-BFB1-4EFD-ABF6-AE291F71179F}"/>
            </c:ext>
          </c:extLst>
        </c:ser>
        <c:dLbls>
          <c:dLblPos val="outEnd"/>
          <c:showLegendKey val="0"/>
          <c:showVal val="1"/>
          <c:showCatName val="0"/>
          <c:showSerName val="0"/>
          <c:showPercent val="0"/>
          <c:showBubbleSize val="0"/>
        </c:dLbls>
        <c:gapWidth val="219"/>
        <c:overlap val="-27"/>
        <c:axId val="480339648"/>
        <c:axId val="480341616"/>
      </c:barChart>
      <c:catAx>
        <c:axId val="48033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80341616"/>
        <c:crosses val="autoZero"/>
        <c:auto val="1"/>
        <c:lblAlgn val="ctr"/>
        <c:lblOffset val="100"/>
        <c:noMultiLvlLbl val="0"/>
      </c:catAx>
      <c:valAx>
        <c:axId val="4803416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Prozente der Befragten</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80339648"/>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800" b="1" i="0" baseline="0">
                <a:effectLst/>
              </a:rPr>
              <a:t>Faktoren, die zu vergleichbaren Teilen als gesundheitsfördnernd bzw. gesundheitsgefährdend für das pädagogische Fachpersonal eingeschätzt wurden.</a:t>
            </a:r>
            <a:endParaRPr lang="de-DE">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col"/>
        <c:grouping val="clustered"/>
        <c:varyColors val="0"/>
        <c:ser>
          <c:idx val="0"/>
          <c:order val="0"/>
          <c:tx>
            <c:strRef>
              <c:f>'Frage 25'!$M$2</c:f>
              <c:strCache>
                <c:ptCount val="1"/>
                <c:pt idx="0">
                  <c:v>Ausmaß an erfahrener Anerkennung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25'!$M$4:$M$9</c:f>
              <c:numCache>
                <c:formatCode>###0.0</c:formatCode>
                <c:ptCount val="6"/>
                <c:pt idx="0">
                  <c:v>4.7463175122749588</c:v>
                </c:pt>
                <c:pt idx="1">
                  <c:v>18.330605564648117</c:v>
                </c:pt>
                <c:pt idx="2">
                  <c:v>27.33224222585925</c:v>
                </c:pt>
                <c:pt idx="3">
                  <c:v>33.551554828150572</c:v>
                </c:pt>
                <c:pt idx="4">
                  <c:v>12.438625204582651</c:v>
                </c:pt>
                <c:pt idx="5">
                  <c:v>3.6006546644844519</c:v>
                </c:pt>
              </c:numCache>
            </c:numRef>
          </c:val>
          <c:extLst>
            <c:ext xmlns:c16="http://schemas.microsoft.com/office/drawing/2014/chart" uri="{C3380CC4-5D6E-409C-BE32-E72D297353CC}">
              <c16:uniqueId val="{00000000-3E87-4E0A-BAD0-1187AC0DF2E0}"/>
            </c:ext>
          </c:extLst>
        </c:ser>
        <c:ser>
          <c:idx val="1"/>
          <c:order val="1"/>
          <c:tx>
            <c:strRef>
              <c:f>'Frage 25'!$W$2</c:f>
              <c:strCache>
                <c:ptCount val="1"/>
                <c:pt idx="0">
                  <c:v>Zustand der Räumlichkeiten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25'!$W$4:$W$9</c:f>
              <c:numCache>
                <c:formatCode>###0.0</c:formatCode>
                <c:ptCount val="6"/>
                <c:pt idx="0">
                  <c:v>7.6311605723370421</c:v>
                </c:pt>
                <c:pt idx="1">
                  <c:v>19.713831478537362</c:v>
                </c:pt>
                <c:pt idx="2">
                  <c:v>32.432432432432435</c:v>
                </c:pt>
                <c:pt idx="3">
                  <c:v>25.278219395866451</c:v>
                </c:pt>
                <c:pt idx="4">
                  <c:v>9.6979332273449916</c:v>
                </c:pt>
                <c:pt idx="5">
                  <c:v>5.246422893481717</c:v>
                </c:pt>
              </c:numCache>
            </c:numRef>
          </c:val>
          <c:extLst>
            <c:ext xmlns:c16="http://schemas.microsoft.com/office/drawing/2014/chart" uri="{C3380CC4-5D6E-409C-BE32-E72D297353CC}">
              <c16:uniqueId val="{00000001-3E87-4E0A-BAD0-1187AC0DF2E0}"/>
            </c:ext>
          </c:extLst>
        </c:ser>
        <c:ser>
          <c:idx val="2"/>
          <c:order val="2"/>
          <c:tx>
            <c:strRef>
              <c:f>'Frage 25'!$Y$2</c:f>
              <c:strCache>
                <c:ptCount val="1"/>
                <c:pt idx="0">
                  <c:v>U3-Betreuung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25'!$Y$4:$Y$9</c:f>
              <c:numCache>
                <c:formatCode>###0.0</c:formatCode>
                <c:ptCount val="6"/>
                <c:pt idx="0">
                  <c:v>2.054794520547945</c:v>
                </c:pt>
                <c:pt idx="1">
                  <c:v>8.9041095890410951</c:v>
                </c:pt>
                <c:pt idx="2">
                  <c:v>27.56849315068493</c:v>
                </c:pt>
                <c:pt idx="3">
                  <c:v>43.493150684931507</c:v>
                </c:pt>
                <c:pt idx="4">
                  <c:v>13.698630136986301</c:v>
                </c:pt>
                <c:pt idx="5">
                  <c:v>4.2808219178082192</c:v>
                </c:pt>
              </c:numCache>
            </c:numRef>
          </c:val>
          <c:extLst>
            <c:ext xmlns:c16="http://schemas.microsoft.com/office/drawing/2014/chart" uri="{C3380CC4-5D6E-409C-BE32-E72D297353CC}">
              <c16:uniqueId val="{00000002-3E87-4E0A-BAD0-1187AC0DF2E0}"/>
            </c:ext>
          </c:extLst>
        </c:ser>
        <c:ser>
          <c:idx val="3"/>
          <c:order val="3"/>
          <c:tx>
            <c:strRef>
              <c:f>'Frage 25'!$AA$2</c:f>
              <c:strCache>
                <c:ptCount val="1"/>
                <c:pt idx="0">
                  <c:v>Demografischer Wandel im Team</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25'!$AA$4:$AA$9</c:f>
              <c:numCache>
                <c:formatCode>###0.0</c:formatCode>
                <c:ptCount val="6"/>
                <c:pt idx="0">
                  <c:v>3.0354131534569984</c:v>
                </c:pt>
                <c:pt idx="1">
                  <c:v>14.839797639123104</c:v>
                </c:pt>
                <c:pt idx="2">
                  <c:v>34.90725126475548</c:v>
                </c:pt>
                <c:pt idx="3">
                  <c:v>30.354131534569984</c:v>
                </c:pt>
                <c:pt idx="4">
                  <c:v>12.816188870151771</c:v>
                </c:pt>
                <c:pt idx="5">
                  <c:v>4.0472175379426645</c:v>
                </c:pt>
              </c:numCache>
            </c:numRef>
          </c:val>
          <c:extLst>
            <c:ext xmlns:c16="http://schemas.microsoft.com/office/drawing/2014/chart" uri="{C3380CC4-5D6E-409C-BE32-E72D297353CC}">
              <c16:uniqueId val="{00000003-3E87-4E0A-BAD0-1187AC0DF2E0}"/>
            </c:ext>
          </c:extLst>
        </c:ser>
        <c:ser>
          <c:idx val="4"/>
          <c:order val="4"/>
          <c:tx>
            <c:strRef>
              <c:f>'Frage 25'!$AE$2</c:f>
              <c:strCache>
                <c:ptCount val="1"/>
                <c:pt idx="0">
                  <c:v>Inklusion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25'!$AE$4:$AE$9</c:f>
              <c:numCache>
                <c:formatCode>###0.0</c:formatCode>
                <c:ptCount val="6"/>
                <c:pt idx="0">
                  <c:v>3.8917089678511001</c:v>
                </c:pt>
                <c:pt idx="1">
                  <c:v>11.167512690355331</c:v>
                </c:pt>
                <c:pt idx="2">
                  <c:v>25.549915397631136</c:v>
                </c:pt>
                <c:pt idx="3">
                  <c:v>37.901861252115062</c:v>
                </c:pt>
                <c:pt idx="4">
                  <c:v>16.074450084602368</c:v>
                </c:pt>
                <c:pt idx="5">
                  <c:v>5.4145516074450084</c:v>
                </c:pt>
              </c:numCache>
            </c:numRef>
          </c:val>
          <c:extLst>
            <c:ext xmlns:c16="http://schemas.microsoft.com/office/drawing/2014/chart" uri="{C3380CC4-5D6E-409C-BE32-E72D297353CC}">
              <c16:uniqueId val="{00000004-3E87-4E0A-BAD0-1187AC0DF2E0}"/>
            </c:ext>
          </c:extLst>
        </c:ser>
        <c:ser>
          <c:idx val="5"/>
          <c:order val="5"/>
          <c:tx>
            <c:strRef>
              <c:f>'Frage 25'!$AG$2</c:f>
              <c:strCache>
                <c:ptCount val="1"/>
                <c:pt idx="0">
                  <c:v>Interkulturelle Anforderungen</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25'!$H$4:$H$9</c:f>
              <c:strCache>
                <c:ptCount val="6"/>
                <c:pt idx="0">
                  <c:v>Absolut gesundheitsfördernd</c:v>
                </c:pt>
                <c:pt idx="1">
                  <c:v>Gesundheitsfördernd</c:v>
                </c:pt>
                <c:pt idx="2">
                  <c:v>Eher gesundheitsfördernd</c:v>
                </c:pt>
                <c:pt idx="3">
                  <c:v>Eher gesundheitsgefährdend</c:v>
                </c:pt>
                <c:pt idx="4">
                  <c:v>Gesundheitsgefährdend</c:v>
                </c:pt>
                <c:pt idx="5">
                  <c:v>Absolut gesundheitsgefährdend</c:v>
                </c:pt>
              </c:strCache>
            </c:strRef>
          </c:cat>
          <c:val>
            <c:numRef>
              <c:f>'Frage 25'!$AG$4:$AG$9</c:f>
              <c:numCache>
                <c:formatCode>###0.0</c:formatCode>
                <c:ptCount val="6"/>
                <c:pt idx="0">
                  <c:v>2.3931623931623935</c:v>
                </c:pt>
                <c:pt idx="1">
                  <c:v>10.427350427350428</c:v>
                </c:pt>
                <c:pt idx="2">
                  <c:v>37.777777777777779</c:v>
                </c:pt>
                <c:pt idx="3">
                  <c:v>36.068376068376068</c:v>
                </c:pt>
                <c:pt idx="4">
                  <c:v>10.94017094017094</c:v>
                </c:pt>
                <c:pt idx="5">
                  <c:v>2.3931623931623935</c:v>
                </c:pt>
              </c:numCache>
            </c:numRef>
          </c:val>
          <c:extLst>
            <c:ext xmlns:c16="http://schemas.microsoft.com/office/drawing/2014/chart" uri="{C3380CC4-5D6E-409C-BE32-E72D297353CC}">
              <c16:uniqueId val="{00000005-3E87-4E0A-BAD0-1187AC0DF2E0}"/>
            </c:ext>
          </c:extLst>
        </c:ser>
        <c:dLbls>
          <c:dLblPos val="outEnd"/>
          <c:showLegendKey val="0"/>
          <c:showVal val="1"/>
          <c:showCatName val="0"/>
          <c:showSerName val="0"/>
          <c:showPercent val="0"/>
          <c:showBubbleSize val="0"/>
        </c:dLbls>
        <c:gapWidth val="219"/>
        <c:overlap val="-27"/>
        <c:axId val="614788776"/>
        <c:axId val="614778608"/>
      </c:barChart>
      <c:catAx>
        <c:axId val="61478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4778608"/>
        <c:crosses val="autoZero"/>
        <c:auto val="1"/>
        <c:lblAlgn val="ctr"/>
        <c:lblOffset val="100"/>
        <c:noMultiLvlLbl val="0"/>
      </c:catAx>
      <c:valAx>
        <c:axId val="61477860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4788776"/>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Welchen Berufs-/Bildungsabschluss haben Sie? (Bitte markieren Sie den höchsten Abschluss).</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'Frage 3'!$I$2</c:f>
              <c:strCache>
                <c:ptCount val="1"/>
                <c:pt idx="0">
                  <c:v>NRW</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3'!$H$3:$H$10</c:f>
              <c:strCache>
                <c:ptCount val="8"/>
                <c:pt idx="0">
                  <c:v>Sozialassistent/in</c:v>
                </c:pt>
                <c:pt idx="1">
                  <c:v>Kinderpfleger/in</c:v>
                </c:pt>
                <c:pt idx="2">
                  <c:v>Studium Betriebswirtschaftslehre</c:v>
                </c:pt>
                <c:pt idx="3">
                  <c:v>Studium Erziehungswissenschaften</c:v>
                </c:pt>
                <c:pt idx="4">
                  <c:v>Studium Kindheitswissenschaften</c:v>
                </c:pt>
                <c:pt idx="5">
                  <c:v>Studium Sozialpädagogik/Soziale Arbeit</c:v>
                </c:pt>
                <c:pt idx="6">
                  <c:v>Sonstiges Studium/Ausbildung (bitte angeben)</c:v>
                </c:pt>
                <c:pt idx="7">
                  <c:v>Erzieher/in</c:v>
                </c:pt>
              </c:strCache>
            </c:strRef>
          </c:cat>
          <c:val>
            <c:numRef>
              <c:f>'Frage 3'!$I$3:$I$10</c:f>
              <c:numCache>
                <c:formatCode>###0.0</c:formatCode>
                <c:ptCount val="8"/>
                <c:pt idx="0">
                  <c:v>0</c:v>
                </c:pt>
                <c:pt idx="1">
                  <c:v>0.48780487804878048</c:v>
                </c:pt>
                <c:pt idx="2">
                  <c:v>0.36585365853658541</c:v>
                </c:pt>
                <c:pt idx="3">
                  <c:v>2.8048780487804881</c:v>
                </c:pt>
                <c:pt idx="4">
                  <c:v>3.0487804878048781</c:v>
                </c:pt>
                <c:pt idx="5">
                  <c:v>9.3902439024390247</c:v>
                </c:pt>
                <c:pt idx="6">
                  <c:v>14.146341463414632</c:v>
                </c:pt>
                <c:pt idx="7">
                  <c:v>69.756097560975604</c:v>
                </c:pt>
              </c:numCache>
            </c:numRef>
          </c:val>
          <c:extLst>
            <c:ext xmlns:c16="http://schemas.microsoft.com/office/drawing/2014/chart" uri="{C3380CC4-5D6E-409C-BE32-E72D297353CC}">
              <c16:uniqueId val="{00000000-AB25-430B-950D-4280EA08175A}"/>
            </c:ext>
          </c:extLst>
        </c:ser>
        <c:ser>
          <c:idx val="1"/>
          <c:order val="1"/>
          <c:tx>
            <c:strRef>
              <c:f>'Frage 3'!$J$2</c:f>
              <c:strCache>
                <c:ptCount val="1"/>
                <c:pt idx="0">
                  <c:v>DKLK 2022</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3'!$H$3:$H$10</c:f>
              <c:strCache>
                <c:ptCount val="8"/>
                <c:pt idx="0">
                  <c:v>Sozialassistent/in</c:v>
                </c:pt>
                <c:pt idx="1">
                  <c:v>Kinderpfleger/in</c:v>
                </c:pt>
                <c:pt idx="2">
                  <c:v>Studium Betriebswirtschaftslehre</c:v>
                </c:pt>
                <c:pt idx="3">
                  <c:v>Studium Erziehungswissenschaften</c:v>
                </c:pt>
                <c:pt idx="4">
                  <c:v>Studium Kindheitswissenschaften</c:v>
                </c:pt>
                <c:pt idx="5">
                  <c:v>Studium Sozialpädagogik/Soziale Arbeit</c:v>
                </c:pt>
                <c:pt idx="6">
                  <c:v>Sonstiges Studium/Ausbildung (bitte angeben)</c:v>
                </c:pt>
                <c:pt idx="7">
                  <c:v>Erzieher/in</c:v>
                </c:pt>
              </c:strCache>
            </c:strRef>
          </c:cat>
          <c:val>
            <c:numRef>
              <c:f>'Frage 3'!$J$3:$J$10</c:f>
              <c:numCache>
                <c:formatCode>###0.0</c:formatCode>
                <c:ptCount val="8"/>
                <c:pt idx="0">
                  <c:v>2.0716801325875285E-2</c:v>
                </c:pt>
                <c:pt idx="1">
                  <c:v>0.22788481458462811</c:v>
                </c:pt>
                <c:pt idx="2">
                  <c:v>0.47648643049513156</c:v>
                </c:pt>
                <c:pt idx="3">
                  <c:v>3.1075201988812928</c:v>
                </c:pt>
                <c:pt idx="4">
                  <c:v>4.9513155168841934</c:v>
                </c:pt>
                <c:pt idx="5">
                  <c:v>11.166355914646779</c:v>
                </c:pt>
                <c:pt idx="6">
                  <c:v>15.309716179821836</c:v>
                </c:pt>
                <c:pt idx="7">
                  <c:v>64.740004143360267</c:v>
                </c:pt>
              </c:numCache>
            </c:numRef>
          </c:val>
          <c:extLst>
            <c:ext xmlns:c16="http://schemas.microsoft.com/office/drawing/2014/chart" uri="{C3380CC4-5D6E-409C-BE32-E72D297353CC}">
              <c16:uniqueId val="{00000000-78D4-4E61-801A-34F3BA2E92C0}"/>
            </c:ext>
          </c:extLst>
        </c:ser>
        <c:dLbls>
          <c:dLblPos val="outEnd"/>
          <c:showLegendKey val="0"/>
          <c:showVal val="1"/>
          <c:showCatName val="0"/>
          <c:showSerName val="0"/>
          <c:showPercent val="0"/>
          <c:showBubbleSize val="0"/>
        </c:dLbls>
        <c:gapWidth val="150"/>
        <c:axId val="348033432"/>
        <c:axId val="348034088"/>
      </c:barChart>
      <c:valAx>
        <c:axId val="3480340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033432"/>
        <c:crosses val="autoZero"/>
        <c:crossBetween val="between"/>
      </c:valAx>
      <c:catAx>
        <c:axId val="34803343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034088"/>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de-DE" b="1"/>
              <a:t>Gibt es in Ihrer bzw. für Ihre Einrichtung ein Konzept zum Thema Gesundheit/Gesundheitsprävention für das pädagogische Fachpersonal?</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26'!$H$2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26'!$B$3:$B$4</c:f>
              <c:strCache>
                <c:ptCount val="2"/>
                <c:pt idx="0">
                  <c:v>Ja</c:v>
                </c:pt>
                <c:pt idx="1">
                  <c:v>Nein</c:v>
                </c:pt>
              </c:strCache>
            </c:strRef>
          </c:cat>
          <c:val>
            <c:numRef>
              <c:f>'Frage 26'!$H$3:$H$4</c:f>
              <c:numCache>
                <c:formatCode>###0.0</c:formatCode>
                <c:ptCount val="2"/>
                <c:pt idx="0">
                  <c:v>34.389857369255154</c:v>
                </c:pt>
                <c:pt idx="1">
                  <c:v>65.610142630744846</c:v>
                </c:pt>
              </c:numCache>
            </c:numRef>
          </c:val>
          <c:extLst>
            <c:ext xmlns:c16="http://schemas.microsoft.com/office/drawing/2014/chart" uri="{C3380CC4-5D6E-409C-BE32-E72D297353CC}">
              <c16:uniqueId val="{00000000-749C-4ADF-9C21-101A9E92BB8C}"/>
            </c:ext>
          </c:extLst>
        </c:ser>
        <c:ser>
          <c:idx val="1"/>
          <c:order val="1"/>
          <c:tx>
            <c:strRef>
              <c:f>'Frage 26'!$I$2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26'!$B$3:$B$4</c:f>
              <c:strCache>
                <c:ptCount val="2"/>
                <c:pt idx="0">
                  <c:v>Ja</c:v>
                </c:pt>
                <c:pt idx="1">
                  <c:v>Nein</c:v>
                </c:pt>
              </c:strCache>
            </c:strRef>
          </c:cat>
          <c:val>
            <c:numRef>
              <c:f>'Frage 26'!$I$3:$I$4</c:f>
              <c:numCache>
                <c:formatCode>###0.0</c:formatCode>
                <c:ptCount val="2"/>
                <c:pt idx="0">
                  <c:v>29.555613988956086</c:v>
                </c:pt>
                <c:pt idx="1">
                  <c:v>70.444386011043918</c:v>
                </c:pt>
              </c:numCache>
            </c:numRef>
          </c:val>
          <c:extLst>
            <c:ext xmlns:c16="http://schemas.microsoft.com/office/drawing/2014/chart" uri="{C3380CC4-5D6E-409C-BE32-E72D297353CC}">
              <c16:uniqueId val="{00000004-9D2B-437F-B91F-91469FD95FB9}"/>
            </c:ext>
          </c:extLst>
        </c:ser>
        <c:dLbls>
          <c:showLegendKey val="0"/>
          <c:showVal val="0"/>
          <c:showCatName val="0"/>
          <c:showSerName val="0"/>
          <c:showPercent val="0"/>
          <c:showBubbleSize val="0"/>
        </c:dLbls>
        <c:gapWidth val="100"/>
        <c:axId val="633328512"/>
        <c:axId val="633335072"/>
      </c:barChart>
      <c:catAx>
        <c:axId val="633328512"/>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633335072"/>
        <c:auto val="1"/>
        <c:lblAlgn val="ctr"/>
        <c:lblOffset val="100"/>
        <c:noMultiLvlLbl val="0"/>
      </c:catAx>
      <c:valAx>
        <c:axId val="63333507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Anteil der Befragten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633328512"/>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sz="1400" b="1"/>
              <a:t>Welche Angebote bzw. Maßnahmen im Bereich Gesundheit/Gesundheitsprävention für das pädagogische Fachpersonal bietet Ihre Einrichtung an bzw. wozu ermöglicht sie den Zugang?</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27'!$H$2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27'!$G$3:$G$18</c:f>
              <c:strCache>
                <c:ptCount val="16"/>
                <c:pt idx="0">
                  <c:v>Erzieher:innenstühle</c:v>
                </c:pt>
                <c:pt idx="1">
                  <c:v>Gefährdungsbeurteilungen</c:v>
                </c:pt>
                <c:pt idx="2">
                  <c:v>Mitwirkung bei der Gestaltung der Kita-Einrichtung</c:v>
                </c:pt>
                <c:pt idx="3">
                  <c:v>Gesundheitsfördernde Fort- und Weiterbildungen</c:v>
                </c:pt>
                <c:pt idx="4">
                  <c:v>Teamcoaching, Teamsupervision</c:v>
                </c:pt>
                <c:pt idx="5">
                  <c:v>Einzelcoaching, Einzelsupervision (für Kita-Leitungen)</c:v>
                </c:pt>
                <c:pt idx="6">
                  <c:v>Lärmschutz am Arbeitsplatz</c:v>
                </c:pt>
                <c:pt idx="7">
                  <c:v>Ergonomisch eingerichtete Bildschirmarbeitsplätze</c:v>
                </c:pt>
                <c:pt idx="8">
                  <c:v>Gesundheitsfördernde Teamentwicklungsmaßnahmen</c:v>
                </c:pt>
                <c:pt idx="9">
                  <c:v>Dienstfahrrad</c:v>
                </c:pt>
                <c:pt idx="10">
                  <c:v>Förderung der Brille für die Arbeit am Bildschirm</c:v>
                </c:pt>
                <c:pt idx="11">
                  <c:v>Einzelcoaching, Einzelsupervision (für Mitarbeitende)</c:v>
                </c:pt>
                <c:pt idx="12">
                  <c:v>Internes Gesundheits-/Stressmanagement</c:v>
                </c:pt>
                <c:pt idx="13">
                  <c:v>Angebote zur Gewaltprävention</c:v>
                </c:pt>
                <c:pt idx="14">
                  <c:v>Sonstiges</c:v>
                </c:pt>
                <c:pt idx="15">
                  <c:v>Gesundheitszirkel</c:v>
                </c:pt>
              </c:strCache>
            </c:strRef>
          </c:cat>
          <c:val>
            <c:numRef>
              <c:f>'Frage 27'!$H$3:$H$18</c:f>
              <c:numCache>
                <c:formatCode>General</c:formatCode>
                <c:ptCount val="16"/>
                <c:pt idx="0">
                  <c:v>93.5</c:v>
                </c:pt>
                <c:pt idx="1">
                  <c:v>83.2</c:v>
                </c:pt>
                <c:pt idx="2">
                  <c:v>68.100000000000009</c:v>
                </c:pt>
                <c:pt idx="3">
                  <c:v>67.7</c:v>
                </c:pt>
                <c:pt idx="4">
                  <c:v>38</c:v>
                </c:pt>
                <c:pt idx="5">
                  <c:v>33</c:v>
                </c:pt>
                <c:pt idx="6">
                  <c:v>32.5</c:v>
                </c:pt>
                <c:pt idx="7">
                  <c:v>28.4</c:v>
                </c:pt>
                <c:pt idx="8">
                  <c:v>23.5</c:v>
                </c:pt>
                <c:pt idx="9">
                  <c:v>31.1</c:v>
                </c:pt>
                <c:pt idx="10">
                  <c:v>27.1</c:v>
                </c:pt>
                <c:pt idx="11">
                  <c:v>17.599999999999998</c:v>
                </c:pt>
                <c:pt idx="12">
                  <c:v>15.2</c:v>
                </c:pt>
                <c:pt idx="13">
                  <c:v>20.3</c:v>
                </c:pt>
                <c:pt idx="14">
                  <c:v>5.8999999999999995</c:v>
                </c:pt>
                <c:pt idx="15">
                  <c:v>5.0999999999999996</c:v>
                </c:pt>
              </c:numCache>
            </c:numRef>
          </c:val>
          <c:extLst>
            <c:ext xmlns:c16="http://schemas.microsoft.com/office/drawing/2014/chart" uri="{C3380CC4-5D6E-409C-BE32-E72D297353CC}">
              <c16:uniqueId val="{00000000-DC2C-48D8-BF84-C8C473D22A84}"/>
            </c:ext>
          </c:extLst>
        </c:ser>
        <c:ser>
          <c:idx val="1"/>
          <c:order val="1"/>
          <c:tx>
            <c:strRef>
              <c:f>'Frage 27'!$I$2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27'!$G$3:$G$18</c:f>
              <c:strCache>
                <c:ptCount val="16"/>
                <c:pt idx="0">
                  <c:v>Erzieher:innenstühle</c:v>
                </c:pt>
                <c:pt idx="1">
                  <c:v>Gefährdungsbeurteilungen</c:v>
                </c:pt>
                <c:pt idx="2">
                  <c:v>Mitwirkung bei der Gestaltung der Kita-Einrichtung</c:v>
                </c:pt>
                <c:pt idx="3">
                  <c:v>Gesundheitsfördernde Fort- und Weiterbildungen</c:v>
                </c:pt>
                <c:pt idx="4">
                  <c:v>Teamcoaching, Teamsupervision</c:v>
                </c:pt>
                <c:pt idx="5">
                  <c:v>Einzelcoaching, Einzelsupervision (für Kita-Leitungen)</c:v>
                </c:pt>
                <c:pt idx="6">
                  <c:v>Lärmschutz am Arbeitsplatz</c:v>
                </c:pt>
                <c:pt idx="7">
                  <c:v>Ergonomisch eingerichtete Bildschirmarbeitsplätze</c:v>
                </c:pt>
                <c:pt idx="8">
                  <c:v>Gesundheitsfördernde Teamentwicklungsmaßnahmen</c:v>
                </c:pt>
                <c:pt idx="9">
                  <c:v>Dienstfahrrad</c:v>
                </c:pt>
                <c:pt idx="10">
                  <c:v>Förderung der Brille für die Arbeit am Bildschirm</c:v>
                </c:pt>
                <c:pt idx="11">
                  <c:v>Einzelcoaching, Einzelsupervision (für Mitarbeitende)</c:v>
                </c:pt>
                <c:pt idx="12">
                  <c:v>Internes Gesundheits-/Stressmanagement</c:v>
                </c:pt>
                <c:pt idx="13">
                  <c:v>Angebote zur Gewaltprävention</c:v>
                </c:pt>
                <c:pt idx="14">
                  <c:v>Sonstiges</c:v>
                </c:pt>
                <c:pt idx="15">
                  <c:v>Gesundheitszirkel</c:v>
                </c:pt>
              </c:strCache>
            </c:strRef>
          </c:cat>
          <c:val>
            <c:numRef>
              <c:f>'Frage 27'!$I$3:$I$18</c:f>
              <c:numCache>
                <c:formatCode>0.0</c:formatCode>
                <c:ptCount val="16"/>
                <c:pt idx="0">
                  <c:v>88.707554619636738</c:v>
                </c:pt>
                <c:pt idx="1">
                  <c:v>78.783890497499343</c:v>
                </c:pt>
                <c:pt idx="2">
                  <c:v>65.359305080284287</c:v>
                </c:pt>
                <c:pt idx="3">
                  <c:v>65.069755198736516</c:v>
                </c:pt>
                <c:pt idx="4">
                  <c:v>38.273229797315082</c:v>
                </c:pt>
                <c:pt idx="5">
                  <c:v>34.877599368254799</c:v>
                </c:pt>
                <c:pt idx="6">
                  <c:v>32.376941300342196</c:v>
                </c:pt>
                <c:pt idx="7">
                  <c:v>23.9799947354567</c:v>
                </c:pt>
                <c:pt idx="8">
                  <c:v>22.637536193735194</c:v>
                </c:pt>
                <c:pt idx="9">
                  <c:v>21.610950250065809</c:v>
                </c:pt>
                <c:pt idx="10">
                  <c:v>18.39957883653593</c:v>
                </c:pt>
                <c:pt idx="11">
                  <c:v>17.925769939457751</c:v>
                </c:pt>
                <c:pt idx="12">
                  <c:v>14.082653329823639</c:v>
                </c:pt>
                <c:pt idx="13">
                  <c:v>13.845748881284548</c:v>
                </c:pt>
                <c:pt idx="14">
                  <c:v>6.7122927086075288</c:v>
                </c:pt>
                <c:pt idx="15">
                  <c:v>3.4745985785733091</c:v>
                </c:pt>
              </c:numCache>
            </c:numRef>
          </c:val>
          <c:extLst>
            <c:ext xmlns:c16="http://schemas.microsoft.com/office/drawing/2014/chart" uri="{C3380CC4-5D6E-409C-BE32-E72D297353CC}">
              <c16:uniqueId val="{00000000-247D-4D75-A4C5-008469407C7E}"/>
            </c:ext>
          </c:extLst>
        </c:ser>
        <c:dLbls>
          <c:dLblPos val="outEnd"/>
          <c:showLegendKey val="0"/>
          <c:showVal val="1"/>
          <c:showCatName val="0"/>
          <c:showSerName val="0"/>
          <c:showPercent val="0"/>
          <c:showBubbleSize val="0"/>
        </c:dLbls>
        <c:gapWidth val="219"/>
        <c:overlap val="-27"/>
        <c:axId val="485950288"/>
        <c:axId val="485951272"/>
      </c:barChart>
      <c:catAx>
        <c:axId val="48595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5951272"/>
        <c:crosses val="autoZero"/>
        <c:auto val="1"/>
        <c:lblAlgn val="ctr"/>
        <c:lblOffset val="100"/>
        <c:noMultiLvlLbl val="0"/>
      </c:catAx>
      <c:valAx>
        <c:axId val="485951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Prozente der Befragten</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85950288"/>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e-DE" sz="2000" b="1"/>
              <a:t>Bitte bewerten Sie auf einer Skala von 1 – 6, wie nützlich Sie folgende Angebote für Gesundheitsschutz/Gesundheitsprävention für Sie und Ihr Team erachten:</a:t>
            </a: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28'!$I$2</c:f>
              <c:strCache>
                <c:ptCount val="1"/>
                <c:pt idx="0">
                  <c:v>Gefährdungsbeurteilungen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28'!$I$4:$I$9</c:f>
              <c:numCache>
                <c:formatCode>###0.0</c:formatCode>
                <c:ptCount val="6"/>
                <c:pt idx="0">
                  <c:v>29.734848484848484</c:v>
                </c:pt>
                <c:pt idx="1">
                  <c:v>32.007575757575758</c:v>
                </c:pt>
                <c:pt idx="2">
                  <c:v>22.15909090909091</c:v>
                </c:pt>
                <c:pt idx="3">
                  <c:v>10.984848484848484</c:v>
                </c:pt>
                <c:pt idx="4">
                  <c:v>2.8409090909090908</c:v>
                </c:pt>
                <c:pt idx="5">
                  <c:v>2.2727272727272729</c:v>
                </c:pt>
              </c:numCache>
            </c:numRef>
          </c:val>
          <c:extLst>
            <c:ext xmlns:c16="http://schemas.microsoft.com/office/drawing/2014/chart" uri="{C3380CC4-5D6E-409C-BE32-E72D297353CC}">
              <c16:uniqueId val="{00000000-312E-42B0-8D26-A31405C3BBB2}"/>
            </c:ext>
          </c:extLst>
        </c:ser>
        <c:ser>
          <c:idx val="1"/>
          <c:order val="1"/>
          <c:tx>
            <c:strRef>
              <c:f>'Frage 28'!$K$2</c:f>
              <c:strCache>
                <c:ptCount val="1"/>
                <c:pt idx="0">
                  <c:v>Gesundheitsfördernde Fort- und Weiterbildungen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28'!$K$4:$K$9</c:f>
              <c:numCache>
                <c:formatCode>###0.0</c:formatCode>
                <c:ptCount val="6"/>
                <c:pt idx="0">
                  <c:v>44.297520661157023</c:v>
                </c:pt>
                <c:pt idx="1">
                  <c:v>34.876033057851238</c:v>
                </c:pt>
                <c:pt idx="2">
                  <c:v>15.206611570247933</c:v>
                </c:pt>
                <c:pt idx="3">
                  <c:v>3.9669421487603307</c:v>
                </c:pt>
                <c:pt idx="4">
                  <c:v>1.3223140495867769</c:v>
                </c:pt>
                <c:pt idx="5">
                  <c:v>0.33057851239669422</c:v>
                </c:pt>
              </c:numCache>
            </c:numRef>
          </c:val>
          <c:extLst>
            <c:ext xmlns:c16="http://schemas.microsoft.com/office/drawing/2014/chart" uri="{C3380CC4-5D6E-409C-BE32-E72D297353CC}">
              <c16:uniqueId val="{00000001-312E-42B0-8D26-A31405C3BBB2}"/>
            </c:ext>
          </c:extLst>
        </c:ser>
        <c:ser>
          <c:idx val="2"/>
          <c:order val="2"/>
          <c:tx>
            <c:strRef>
              <c:f>'Frage 28'!$M$2</c:f>
              <c:strCache>
                <c:ptCount val="1"/>
                <c:pt idx="0">
                  <c:v>Internes Gesundheits-/Stressmanagement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28'!$M$4:$M$9</c:f>
              <c:numCache>
                <c:formatCode>###0.0</c:formatCode>
                <c:ptCount val="6"/>
                <c:pt idx="0">
                  <c:v>38.423645320197039</c:v>
                </c:pt>
                <c:pt idx="1">
                  <c:v>38.095238095238095</c:v>
                </c:pt>
                <c:pt idx="2">
                  <c:v>17.569786535303777</c:v>
                </c:pt>
                <c:pt idx="3">
                  <c:v>4.2692939244663384</c:v>
                </c:pt>
                <c:pt idx="4">
                  <c:v>1.4778325123152709</c:v>
                </c:pt>
                <c:pt idx="5">
                  <c:v>0.16420361247947454</c:v>
                </c:pt>
              </c:numCache>
            </c:numRef>
          </c:val>
          <c:extLst>
            <c:ext xmlns:c16="http://schemas.microsoft.com/office/drawing/2014/chart" uri="{C3380CC4-5D6E-409C-BE32-E72D297353CC}">
              <c16:uniqueId val="{00000002-312E-42B0-8D26-A31405C3BBB2}"/>
            </c:ext>
          </c:extLst>
        </c:ser>
        <c:ser>
          <c:idx val="3"/>
          <c:order val="3"/>
          <c:tx>
            <c:strRef>
              <c:f>'Frage 28'!$O$2</c:f>
              <c:strCache>
                <c:ptCount val="1"/>
                <c:pt idx="0">
                  <c:v>Gesundheitsfördernde Teamentwicklungsmaßnahmen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28'!$O$4:$O$9</c:f>
              <c:numCache>
                <c:formatCode>###0.0</c:formatCode>
                <c:ptCount val="6"/>
                <c:pt idx="0">
                  <c:v>43.678160919540232</c:v>
                </c:pt>
                <c:pt idx="1">
                  <c:v>41.543513957307063</c:v>
                </c:pt>
                <c:pt idx="2">
                  <c:v>11.001642036124796</c:v>
                </c:pt>
                <c:pt idx="3">
                  <c:v>3.1198686371100166</c:v>
                </c:pt>
                <c:pt idx="4">
                  <c:v>0.49261083743842365</c:v>
                </c:pt>
                <c:pt idx="5">
                  <c:v>0.16420361247947454</c:v>
                </c:pt>
              </c:numCache>
            </c:numRef>
          </c:val>
          <c:extLst>
            <c:ext xmlns:c16="http://schemas.microsoft.com/office/drawing/2014/chart" uri="{C3380CC4-5D6E-409C-BE32-E72D297353CC}">
              <c16:uniqueId val="{00000003-312E-42B0-8D26-A31405C3BBB2}"/>
            </c:ext>
          </c:extLst>
        </c:ser>
        <c:ser>
          <c:idx val="4"/>
          <c:order val="4"/>
          <c:tx>
            <c:strRef>
              <c:f>'Frage 28'!$Q$2</c:f>
              <c:strCache>
                <c:ptCount val="1"/>
                <c:pt idx="0">
                  <c:v>Einzelcoaching, Einzelsupervision (für Kita-Leitungen)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28'!$Q$4:$Q$9</c:f>
              <c:numCache>
                <c:formatCode>###0.0</c:formatCode>
                <c:ptCount val="6"/>
                <c:pt idx="0">
                  <c:v>49.75369458128079</c:v>
                </c:pt>
                <c:pt idx="1">
                  <c:v>28.407224958949094</c:v>
                </c:pt>
                <c:pt idx="2">
                  <c:v>16.256157635467979</c:v>
                </c:pt>
                <c:pt idx="3">
                  <c:v>4.2692939244663384</c:v>
                </c:pt>
                <c:pt idx="4">
                  <c:v>1.3136288998357963</c:v>
                </c:pt>
                <c:pt idx="5" formatCode="General">
                  <c:v>0</c:v>
                </c:pt>
              </c:numCache>
            </c:numRef>
          </c:val>
          <c:extLst>
            <c:ext xmlns:c16="http://schemas.microsoft.com/office/drawing/2014/chart" uri="{C3380CC4-5D6E-409C-BE32-E72D297353CC}">
              <c16:uniqueId val="{00000004-312E-42B0-8D26-A31405C3BBB2}"/>
            </c:ext>
          </c:extLst>
        </c:ser>
        <c:ser>
          <c:idx val="5"/>
          <c:order val="5"/>
          <c:tx>
            <c:strRef>
              <c:f>'Frage 28'!$S$2</c:f>
              <c:strCache>
                <c:ptCount val="1"/>
                <c:pt idx="0">
                  <c:v>Einzelcoaching, Einzelsupervision (für Mitarbeitende)</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28'!$S$4:$S$9</c:f>
              <c:numCache>
                <c:formatCode>###0.0</c:formatCode>
                <c:ptCount val="6"/>
                <c:pt idx="0">
                  <c:v>42.288557213930353</c:v>
                </c:pt>
                <c:pt idx="1">
                  <c:v>31.674958540630183</c:v>
                </c:pt>
                <c:pt idx="2">
                  <c:v>18.573797678275287</c:v>
                </c:pt>
                <c:pt idx="3">
                  <c:v>5.9701492537313428</c:v>
                </c:pt>
                <c:pt idx="4">
                  <c:v>1.3266998341625207</c:v>
                </c:pt>
                <c:pt idx="5">
                  <c:v>0.16583747927031509</c:v>
                </c:pt>
              </c:numCache>
            </c:numRef>
          </c:val>
          <c:extLst>
            <c:ext xmlns:c16="http://schemas.microsoft.com/office/drawing/2014/chart" uri="{C3380CC4-5D6E-409C-BE32-E72D297353CC}">
              <c16:uniqueId val="{00000005-312E-42B0-8D26-A31405C3BBB2}"/>
            </c:ext>
          </c:extLst>
        </c:ser>
        <c:ser>
          <c:idx val="6"/>
          <c:order val="6"/>
          <c:tx>
            <c:strRef>
              <c:f>'Frage 28'!$U$2</c:f>
              <c:strCache>
                <c:ptCount val="1"/>
                <c:pt idx="0">
                  <c:v>Teamcoaching, Teamsupervision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28'!$U$4:$U$9</c:f>
              <c:numCache>
                <c:formatCode>###0.0</c:formatCode>
                <c:ptCount val="6"/>
                <c:pt idx="0">
                  <c:v>49.918699186991873</c:v>
                </c:pt>
                <c:pt idx="1">
                  <c:v>29.918699186991869</c:v>
                </c:pt>
                <c:pt idx="2">
                  <c:v>14.471544715447154</c:v>
                </c:pt>
                <c:pt idx="3">
                  <c:v>4.7154471544715451</c:v>
                </c:pt>
                <c:pt idx="4">
                  <c:v>0.81300813008130091</c:v>
                </c:pt>
                <c:pt idx="5">
                  <c:v>0.16260162601626016</c:v>
                </c:pt>
              </c:numCache>
            </c:numRef>
          </c:val>
          <c:extLst>
            <c:ext xmlns:c16="http://schemas.microsoft.com/office/drawing/2014/chart" uri="{C3380CC4-5D6E-409C-BE32-E72D297353CC}">
              <c16:uniqueId val="{00000006-312E-42B0-8D26-A31405C3BBB2}"/>
            </c:ext>
          </c:extLst>
        </c:ser>
        <c:ser>
          <c:idx val="7"/>
          <c:order val="7"/>
          <c:tx>
            <c:strRef>
              <c:f>'Frage 28'!$W$2</c:f>
              <c:strCache>
                <c:ptCount val="1"/>
                <c:pt idx="0">
                  <c:v>Gesundheitszirkel</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28'!$W$4:$W$9</c:f>
              <c:numCache>
                <c:formatCode>###0.0</c:formatCode>
                <c:ptCount val="6"/>
                <c:pt idx="0">
                  <c:v>17.454545454545457</c:v>
                </c:pt>
                <c:pt idx="1">
                  <c:v>33.81818181818182</c:v>
                </c:pt>
                <c:pt idx="2">
                  <c:v>34</c:v>
                </c:pt>
                <c:pt idx="3">
                  <c:v>10.727272727272727</c:v>
                </c:pt>
                <c:pt idx="4">
                  <c:v>2.7272727272727271</c:v>
                </c:pt>
                <c:pt idx="5">
                  <c:v>1.2727272727272727</c:v>
                </c:pt>
              </c:numCache>
            </c:numRef>
          </c:val>
          <c:extLst>
            <c:ext xmlns:c16="http://schemas.microsoft.com/office/drawing/2014/chart" uri="{C3380CC4-5D6E-409C-BE32-E72D297353CC}">
              <c16:uniqueId val="{00000007-312E-42B0-8D26-A31405C3BBB2}"/>
            </c:ext>
          </c:extLst>
        </c:ser>
        <c:ser>
          <c:idx val="8"/>
          <c:order val="8"/>
          <c:tx>
            <c:strRef>
              <c:f>'Frage 28'!$Y$2</c:f>
              <c:strCache>
                <c:ptCount val="1"/>
                <c:pt idx="0">
                  <c:v>Angebote zur Gewaltprävention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28'!$Y$4:$Y$9</c:f>
              <c:numCache>
                <c:formatCode>###0.0</c:formatCode>
                <c:ptCount val="6"/>
                <c:pt idx="0">
                  <c:v>19.270833333333336</c:v>
                </c:pt>
                <c:pt idx="1">
                  <c:v>30.729166666666668</c:v>
                </c:pt>
                <c:pt idx="2">
                  <c:v>32.118055555555557</c:v>
                </c:pt>
                <c:pt idx="3">
                  <c:v>12.5</c:v>
                </c:pt>
                <c:pt idx="4">
                  <c:v>3.2986111111111112</c:v>
                </c:pt>
                <c:pt idx="5">
                  <c:v>2.083333333333333</c:v>
                </c:pt>
              </c:numCache>
            </c:numRef>
          </c:val>
          <c:extLst>
            <c:ext xmlns:c16="http://schemas.microsoft.com/office/drawing/2014/chart" uri="{C3380CC4-5D6E-409C-BE32-E72D297353CC}">
              <c16:uniqueId val="{00000008-312E-42B0-8D26-A31405C3BBB2}"/>
            </c:ext>
          </c:extLst>
        </c:ser>
        <c:ser>
          <c:idx val="9"/>
          <c:order val="9"/>
          <c:tx>
            <c:strRef>
              <c:f>'Frage 28'!$AA$2</c:f>
              <c:strCache>
                <c:ptCount val="1"/>
                <c:pt idx="0">
                  <c:v>Mitwirkung bei der Gestaltung der Kita-Einrichtung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28'!$AA$4:$AA$9</c:f>
              <c:numCache>
                <c:formatCode>###0.0</c:formatCode>
                <c:ptCount val="6"/>
                <c:pt idx="0">
                  <c:v>45.806451612903224</c:v>
                </c:pt>
                <c:pt idx="1">
                  <c:v>40.161290322580648</c:v>
                </c:pt>
                <c:pt idx="2">
                  <c:v>11.774193548387096</c:v>
                </c:pt>
                <c:pt idx="3">
                  <c:v>1.935483870967742</c:v>
                </c:pt>
                <c:pt idx="4" formatCode="General">
                  <c:v>0</c:v>
                </c:pt>
                <c:pt idx="5">
                  <c:v>0.32258064516129031</c:v>
                </c:pt>
              </c:numCache>
            </c:numRef>
          </c:val>
          <c:extLst>
            <c:ext xmlns:c16="http://schemas.microsoft.com/office/drawing/2014/chart" uri="{C3380CC4-5D6E-409C-BE32-E72D297353CC}">
              <c16:uniqueId val="{00000009-312E-42B0-8D26-A31405C3BBB2}"/>
            </c:ext>
          </c:extLst>
        </c:ser>
        <c:ser>
          <c:idx val="10"/>
          <c:order val="10"/>
          <c:tx>
            <c:strRef>
              <c:f>'Frage 28'!$AC$2</c:f>
              <c:strCache>
                <c:ptCount val="1"/>
                <c:pt idx="0">
                  <c:v>Lärmschutz am Arbeitsplatz</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28'!$AC$4:$AC$9</c:f>
              <c:numCache>
                <c:formatCode>###0.0</c:formatCode>
                <c:ptCount val="6"/>
                <c:pt idx="0">
                  <c:v>68.085106382978722</c:v>
                </c:pt>
                <c:pt idx="1">
                  <c:v>24.713584288052374</c:v>
                </c:pt>
                <c:pt idx="2">
                  <c:v>5.728314238952537</c:v>
                </c:pt>
                <c:pt idx="3">
                  <c:v>0.98199672667757776</c:v>
                </c:pt>
                <c:pt idx="4">
                  <c:v>0.32733224222585927</c:v>
                </c:pt>
                <c:pt idx="5">
                  <c:v>0.16366612111292964</c:v>
                </c:pt>
              </c:numCache>
            </c:numRef>
          </c:val>
          <c:extLst>
            <c:ext xmlns:c16="http://schemas.microsoft.com/office/drawing/2014/chart" uri="{C3380CC4-5D6E-409C-BE32-E72D297353CC}">
              <c16:uniqueId val="{0000000A-312E-42B0-8D26-A31405C3BBB2}"/>
            </c:ext>
          </c:extLst>
        </c:ser>
        <c:ser>
          <c:idx val="11"/>
          <c:order val="11"/>
          <c:tx>
            <c:strRef>
              <c:f>'Frage 28'!$AE$2</c:f>
              <c:strCache>
                <c:ptCount val="1"/>
                <c:pt idx="0">
                  <c:v>Erzieher:innenstühle</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28'!$AE$4:$AE$9</c:f>
              <c:numCache>
                <c:formatCode>###0.0</c:formatCode>
                <c:ptCount val="6"/>
                <c:pt idx="0">
                  <c:v>74.800637958532704</c:v>
                </c:pt>
                <c:pt idx="1">
                  <c:v>18.660287081339714</c:v>
                </c:pt>
                <c:pt idx="2">
                  <c:v>5.1036682615629987</c:v>
                </c:pt>
                <c:pt idx="3">
                  <c:v>0.79744816586921841</c:v>
                </c:pt>
                <c:pt idx="4">
                  <c:v>0.4784688995215311</c:v>
                </c:pt>
                <c:pt idx="5">
                  <c:v>0.15948963317384371</c:v>
                </c:pt>
              </c:numCache>
            </c:numRef>
          </c:val>
          <c:extLst>
            <c:ext xmlns:c16="http://schemas.microsoft.com/office/drawing/2014/chart" uri="{C3380CC4-5D6E-409C-BE32-E72D297353CC}">
              <c16:uniqueId val="{0000000B-312E-42B0-8D26-A31405C3BBB2}"/>
            </c:ext>
          </c:extLst>
        </c:ser>
        <c:ser>
          <c:idx val="12"/>
          <c:order val="12"/>
          <c:tx>
            <c:strRef>
              <c:f>'Frage 28'!$AG$2</c:f>
              <c:strCache>
                <c:ptCount val="1"/>
                <c:pt idx="0">
                  <c:v>Ergonomisch eingerichtete Bildschirmarbeitsplätze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28'!$AG$4:$AG$9</c:f>
              <c:numCache>
                <c:formatCode>###0.0</c:formatCode>
                <c:ptCount val="6"/>
                <c:pt idx="0">
                  <c:v>63.947797716150077</c:v>
                </c:pt>
                <c:pt idx="1">
                  <c:v>27.24306688417618</c:v>
                </c:pt>
                <c:pt idx="2">
                  <c:v>6.5252854812398038</c:v>
                </c:pt>
                <c:pt idx="3">
                  <c:v>0.81566068515497547</c:v>
                </c:pt>
                <c:pt idx="4">
                  <c:v>1.1419249592169658</c:v>
                </c:pt>
                <c:pt idx="5">
                  <c:v>0.32626427406199021</c:v>
                </c:pt>
              </c:numCache>
            </c:numRef>
          </c:val>
          <c:extLst>
            <c:ext xmlns:c16="http://schemas.microsoft.com/office/drawing/2014/chart" uri="{C3380CC4-5D6E-409C-BE32-E72D297353CC}">
              <c16:uniqueId val="{0000000C-312E-42B0-8D26-A31405C3BBB2}"/>
            </c:ext>
          </c:extLst>
        </c:ser>
        <c:ser>
          <c:idx val="13"/>
          <c:order val="13"/>
          <c:tx>
            <c:strRef>
              <c:f>'Frage 28'!$AI$2</c:f>
              <c:strCache>
                <c:ptCount val="1"/>
                <c:pt idx="0">
                  <c:v>Förderung der Brille für die Arbeit am Bildschirm</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28'!$AI$4:$AI$9</c:f>
              <c:numCache>
                <c:formatCode>###0.0</c:formatCode>
                <c:ptCount val="6"/>
                <c:pt idx="0">
                  <c:v>58.249158249158249</c:v>
                </c:pt>
                <c:pt idx="1">
                  <c:v>25.084175084175087</c:v>
                </c:pt>
                <c:pt idx="2">
                  <c:v>11.111111111111111</c:v>
                </c:pt>
                <c:pt idx="3">
                  <c:v>3.0303030303030303</c:v>
                </c:pt>
                <c:pt idx="4">
                  <c:v>1.5151515151515151</c:v>
                </c:pt>
                <c:pt idx="5">
                  <c:v>1.0101010101010102</c:v>
                </c:pt>
              </c:numCache>
            </c:numRef>
          </c:val>
          <c:extLst>
            <c:ext xmlns:c16="http://schemas.microsoft.com/office/drawing/2014/chart" uri="{C3380CC4-5D6E-409C-BE32-E72D297353CC}">
              <c16:uniqueId val="{0000000D-312E-42B0-8D26-A31405C3BBB2}"/>
            </c:ext>
          </c:extLst>
        </c:ser>
        <c:ser>
          <c:idx val="14"/>
          <c:order val="14"/>
          <c:tx>
            <c:strRef>
              <c:f>'Frage 28'!$AK$2</c:f>
              <c:strCache>
                <c:ptCount val="1"/>
                <c:pt idx="0">
                  <c:v>Dienstfahrrad</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28'!$H$4:$H$9</c:f>
              <c:strCache>
                <c:ptCount val="6"/>
                <c:pt idx="0">
                  <c:v>Sehr nützlich</c:v>
                </c:pt>
                <c:pt idx="1">
                  <c:v>Nützlich</c:v>
                </c:pt>
                <c:pt idx="2">
                  <c:v>Eher nützlich</c:v>
                </c:pt>
                <c:pt idx="3">
                  <c:v>Eher nicht nützlich</c:v>
                </c:pt>
                <c:pt idx="4">
                  <c:v>Nicht nützlich</c:v>
                </c:pt>
                <c:pt idx="5">
                  <c:v>Überhaupt nicht nützlich</c:v>
                </c:pt>
              </c:strCache>
            </c:strRef>
          </c:cat>
          <c:val>
            <c:numRef>
              <c:f>'Frage 28'!$AK$4:$AK$9</c:f>
              <c:numCache>
                <c:formatCode>###0.0</c:formatCode>
                <c:ptCount val="6"/>
                <c:pt idx="0">
                  <c:v>34.280639431616336</c:v>
                </c:pt>
                <c:pt idx="1">
                  <c:v>25.044404973357015</c:v>
                </c:pt>
                <c:pt idx="2">
                  <c:v>22.735346358792185</c:v>
                </c:pt>
                <c:pt idx="3">
                  <c:v>10.124333925399645</c:v>
                </c:pt>
                <c:pt idx="4">
                  <c:v>3.9076376554174073</c:v>
                </c:pt>
                <c:pt idx="5">
                  <c:v>3.9076376554174073</c:v>
                </c:pt>
              </c:numCache>
            </c:numRef>
          </c:val>
          <c:extLst>
            <c:ext xmlns:c16="http://schemas.microsoft.com/office/drawing/2014/chart" uri="{C3380CC4-5D6E-409C-BE32-E72D297353CC}">
              <c16:uniqueId val="{0000000E-312E-42B0-8D26-A31405C3BBB2}"/>
            </c:ext>
          </c:extLst>
        </c:ser>
        <c:dLbls>
          <c:dLblPos val="outEnd"/>
          <c:showLegendKey val="0"/>
          <c:showVal val="1"/>
          <c:showCatName val="0"/>
          <c:showSerName val="0"/>
          <c:showPercent val="0"/>
          <c:showBubbleSize val="0"/>
        </c:dLbls>
        <c:gapWidth val="219"/>
        <c:overlap val="-27"/>
        <c:axId val="676498976"/>
        <c:axId val="676505864"/>
      </c:barChart>
      <c:catAx>
        <c:axId val="6764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676505864"/>
        <c:crosses val="autoZero"/>
        <c:auto val="1"/>
        <c:lblAlgn val="ctr"/>
        <c:lblOffset val="100"/>
        <c:noMultiLvlLbl val="0"/>
      </c:catAx>
      <c:valAx>
        <c:axId val="6765058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676498976"/>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de-DE"/>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de-DE" b="1"/>
              <a:t>Wie oft sind Sie in den letzten 12 Monaten zur Arbeit gegangen, obwohl Sie sich aus gesundheitlichen Gründen nicht arbeitsfähig gefühlt haben?</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29'!$H$2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29'!$B$3:$B$9</c:f>
              <c:strCache>
                <c:ptCount val="7"/>
                <c:pt idx="0">
                  <c:v>Nie</c:v>
                </c:pt>
                <c:pt idx="1">
                  <c:v>1 - 3 Tage</c:v>
                </c:pt>
                <c:pt idx="2">
                  <c:v>4 - 6 Tage</c:v>
                </c:pt>
                <c:pt idx="3">
                  <c:v>7 - 9 Tage</c:v>
                </c:pt>
                <c:pt idx="4">
                  <c:v>10 - 20 Tage</c:v>
                </c:pt>
                <c:pt idx="5">
                  <c:v>21 - 30 Tage</c:v>
                </c:pt>
                <c:pt idx="6">
                  <c:v>31 Tage und mehr</c:v>
                </c:pt>
              </c:strCache>
            </c:strRef>
          </c:cat>
          <c:val>
            <c:numRef>
              <c:f>'Frage 29'!$H$3:$H$9</c:f>
              <c:numCache>
                <c:formatCode>###0.0</c:formatCode>
                <c:ptCount val="7"/>
                <c:pt idx="0">
                  <c:v>6.2893081761006293</c:v>
                </c:pt>
                <c:pt idx="1">
                  <c:v>13.050314465408805</c:v>
                </c:pt>
                <c:pt idx="2">
                  <c:v>13.836477987421384</c:v>
                </c:pt>
                <c:pt idx="3">
                  <c:v>14.937106918238992</c:v>
                </c:pt>
                <c:pt idx="4">
                  <c:v>29.716981132075471</c:v>
                </c:pt>
                <c:pt idx="5">
                  <c:v>10.220125786163523</c:v>
                </c:pt>
                <c:pt idx="6">
                  <c:v>11.949685534591195</c:v>
                </c:pt>
              </c:numCache>
            </c:numRef>
          </c:val>
          <c:extLst>
            <c:ext xmlns:c16="http://schemas.microsoft.com/office/drawing/2014/chart" uri="{C3380CC4-5D6E-409C-BE32-E72D297353CC}">
              <c16:uniqueId val="{00000000-73B5-4BD2-AA99-8A152DA22A4E}"/>
            </c:ext>
          </c:extLst>
        </c:ser>
        <c:ser>
          <c:idx val="1"/>
          <c:order val="1"/>
          <c:tx>
            <c:strRef>
              <c:f>'Frage 29'!$I$2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29'!$B$3:$B$9</c:f>
              <c:strCache>
                <c:ptCount val="7"/>
                <c:pt idx="0">
                  <c:v>Nie</c:v>
                </c:pt>
                <c:pt idx="1">
                  <c:v>1 - 3 Tage</c:v>
                </c:pt>
                <c:pt idx="2">
                  <c:v>4 - 6 Tage</c:v>
                </c:pt>
                <c:pt idx="3">
                  <c:v>7 - 9 Tage</c:v>
                </c:pt>
                <c:pt idx="4">
                  <c:v>10 - 20 Tage</c:v>
                </c:pt>
                <c:pt idx="5">
                  <c:v>21 - 30 Tage</c:v>
                </c:pt>
                <c:pt idx="6">
                  <c:v>31 Tage und mehr</c:v>
                </c:pt>
              </c:strCache>
            </c:strRef>
          </c:cat>
          <c:val>
            <c:numRef>
              <c:f>'Frage 29'!$I$3:$I$9</c:f>
              <c:numCache>
                <c:formatCode>###0.0</c:formatCode>
                <c:ptCount val="7"/>
                <c:pt idx="0">
                  <c:v>7.5880052151238591</c:v>
                </c:pt>
                <c:pt idx="1">
                  <c:v>16.271186440677965</c:v>
                </c:pt>
                <c:pt idx="2">
                  <c:v>15.410691003911342</c:v>
                </c:pt>
                <c:pt idx="3">
                  <c:v>16.766623207301173</c:v>
                </c:pt>
                <c:pt idx="4">
                  <c:v>25.215123859191657</c:v>
                </c:pt>
                <c:pt idx="5">
                  <c:v>9.1786179921773137</c:v>
                </c:pt>
                <c:pt idx="6">
                  <c:v>9.5697522816166884</c:v>
                </c:pt>
              </c:numCache>
            </c:numRef>
          </c:val>
          <c:extLst>
            <c:ext xmlns:c16="http://schemas.microsoft.com/office/drawing/2014/chart" uri="{C3380CC4-5D6E-409C-BE32-E72D297353CC}">
              <c16:uniqueId val="{00000000-9D29-4902-ABC2-4A6753C5D40B}"/>
            </c:ext>
          </c:extLst>
        </c:ser>
        <c:dLbls>
          <c:dLblPos val="outEnd"/>
          <c:showLegendKey val="0"/>
          <c:showVal val="1"/>
          <c:showCatName val="0"/>
          <c:showSerName val="0"/>
          <c:showPercent val="0"/>
          <c:showBubbleSize val="0"/>
        </c:dLbls>
        <c:gapWidth val="219"/>
        <c:overlap val="-27"/>
        <c:axId val="499824280"/>
        <c:axId val="499821984"/>
      </c:barChart>
      <c:catAx>
        <c:axId val="499824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99821984"/>
        <c:crosses val="autoZero"/>
        <c:auto val="1"/>
        <c:lblAlgn val="ctr"/>
        <c:lblOffset val="100"/>
        <c:noMultiLvlLbl val="0"/>
      </c:catAx>
      <c:valAx>
        <c:axId val="49982198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99824280"/>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de-DE" b="1"/>
              <a:t>Ich bin zur Arbeit gegangen, obwohl ich mich aus gesundheitlichen Gründen nicht arbeitsfähig gefühlt habe, weil...  (Mehrfachantworten möglich)</a:t>
            </a:r>
          </a:p>
        </c:rich>
      </c:tx>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30'!$H$2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30'!$G$3:$G$8</c:f>
              <c:strCache>
                <c:ptCount val="6"/>
                <c:pt idx="0">
                  <c:v>ich mein Team nicht im Stich lassen wollte.</c:v>
                </c:pt>
                <c:pt idx="1">
                  <c:v>Personal in der pädagogischen Arbeit mit den Kindern gefehlt hätte.</c:v>
                </c:pt>
                <c:pt idx="2">
                  <c:v>ich keine Vertretung hatte, die meine Arbeit hätte übernehmen können.</c:v>
                </c:pt>
                <c:pt idx="3">
                  <c:v>ich meine Arbeit sehr gerne ausübe.</c:v>
                </c:pt>
                <c:pt idx="4">
                  <c:v>ich befürchtet habe, dass meine Kolleg:innen kein Verständnis zeigen.</c:v>
                </c:pt>
                <c:pt idx="5">
                  <c:v>ich arbeitsrechtliche Folgen seitens des Trägers gefürchtet habe.</c:v>
                </c:pt>
              </c:strCache>
            </c:strRef>
          </c:cat>
          <c:val>
            <c:numRef>
              <c:f>'Frage 30'!$H$3:$H$8</c:f>
              <c:numCache>
                <c:formatCode>General</c:formatCode>
                <c:ptCount val="6"/>
                <c:pt idx="0">
                  <c:v>90.600000000000009</c:v>
                </c:pt>
                <c:pt idx="1">
                  <c:v>69.899999999999991</c:v>
                </c:pt>
                <c:pt idx="2">
                  <c:v>62.2</c:v>
                </c:pt>
                <c:pt idx="3">
                  <c:v>40.699999999999996</c:v>
                </c:pt>
                <c:pt idx="4">
                  <c:v>7.6</c:v>
                </c:pt>
                <c:pt idx="5">
                  <c:v>2</c:v>
                </c:pt>
              </c:numCache>
            </c:numRef>
          </c:val>
          <c:extLst>
            <c:ext xmlns:c16="http://schemas.microsoft.com/office/drawing/2014/chart" uri="{C3380CC4-5D6E-409C-BE32-E72D297353CC}">
              <c16:uniqueId val="{00000000-434A-4A50-9185-89D2DAF356E6}"/>
            </c:ext>
          </c:extLst>
        </c:ser>
        <c:ser>
          <c:idx val="1"/>
          <c:order val="1"/>
          <c:tx>
            <c:strRef>
              <c:f>'Frage 30'!$I$2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30'!$G$3:$G$8</c:f>
              <c:strCache>
                <c:ptCount val="6"/>
                <c:pt idx="0">
                  <c:v>ich mein Team nicht im Stich lassen wollte.</c:v>
                </c:pt>
                <c:pt idx="1">
                  <c:v>Personal in der pädagogischen Arbeit mit den Kindern gefehlt hätte.</c:v>
                </c:pt>
                <c:pt idx="2">
                  <c:v>ich keine Vertretung hatte, die meine Arbeit hätte übernehmen können.</c:v>
                </c:pt>
                <c:pt idx="3">
                  <c:v>ich meine Arbeit sehr gerne ausübe.</c:v>
                </c:pt>
                <c:pt idx="4">
                  <c:v>ich befürchtet habe, dass meine Kolleg:innen kein Verständnis zeigen.</c:v>
                </c:pt>
                <c:pt idx="5">
                  <c:v>ich arbeitsrechtliche Folgen seitens des Trägers gefürchtet habe.</c:v>
                </c:pt>
              </c:strCache>
            </c:strRef>
          </c:cat>
          <c:val>
            <c:numRef>
              <c:f>'Frage 30'!$I$3:$I$8</c:f>
              <c:numCache>
                <c:formatCode>0.0</c:formatCode>
                <c:ptCount val="6"/>
                <c:pt idx="0">
                  <c:v>89.439411098527742</c:v>
                </c:pt>
                <c:pt idx="1">
                  <c:v>71.574178935447335</c:v>
                </c:pt>
                <c:pt idx="2">
                  <c:v>65.458663646659119</c:v>
                </c:pt>
                <c:pt idx="3">
                  <c:v>40.147225368063424</c:v>
                </c:pt>
                <c:pt idx="4">
                  <c:v>5.4360135900339754</c:v>
                </c:pt>
                <c:pt idx="5">
                  <c:v>1.6421291053227631</c:v>
                </c:pt>
              </c:numCache>
            </c:numRef>
          </c:val>
          <c:extLst>
            <c:ext xmlns:c16="http://schemas.microsoft.com/office/drawing/2014/chart" uri="{C3380CC4-5D6E-409C-BE32-E72D297353CC}">
              <c16:uniqueId val="{00000000-175D-4190-9583-92867D26FAF5}"/>
            </c:ext>
          </c:extLst>
        </c:ser>
        <c:dLbls>
          <c:dLblPos val="outEnd"/>
          <c:showLegendKey val="0"/>
          <c:showVal val="1"/>
          <c:showCatName val="0"/>
          <c:showSerName val="0"/>
          <c:showPercent val="0"/>
          <c:showBubbleSize val="0"/>
        </c:dLbls>
        <c:gapWidth val="219"/>
        <c:overlap val="-27"/>
        <c:axId val="597766880"/>
        <c:axId val="597767864"/>
      </c:barChart>
      <c:catAx>
        <c:axId val="59776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7767864"/>
        <c:crosses val="autoZero"/>
        <c:auto val="1"/>
        <c:lblAlgn val="ctr"/>
        <c:lblOffset val="100"/>
        <c:noMultiLvlLbl val="0"/>
      </c:catAx>
      <c:valAx>
        <c:axId val="597767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7766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de-DE"/>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Was ist aus ihrer Sicht als Kita-Leitung neben der Bewältigung des Fachkräftemangels das wichtigste Handlungsfeld, welches angegangen werden muss?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31'!$A$3:$A$24</c:f>
              <c:strCache>
                <c:ptCount val="22"/>
                <c:pt idx="0">
                  <c:v>Gehälter/Zuschüsse</c:v>
                </c:pt>
                <c:pt idx="1">
                  <c:v>Personalschlüssel/Gruppengröße</c:v>
                </c:pt>
                <c:pt idx="2">
                  <c:v>öffentliche/gesellschaftliche &amp; politische Wertschätzung/Anerkennung</c:v>
                </c:pt>
                <c:pt idx="3">
                  <c:v>Freistellung (stellvertrende) Leitung</c:v>
                </c:pt>
                <c:pt idx="4">
                  <c:v>qualifiziertes Personal/Ausbildung</c:v>
                </c:pt>
                <c:pt idx="5">
                  <c:v>Ausstattung/Material/Räumlichkeiten</c:v>
                </c:pt>
                <c:pt idx="6">
                  <c:v>Rahmen-/Arbeitsbedingungen</c:v>
                </c:pt>
                <c:pt idx="7">
                  <c:v>weniger Bürokratie bzw. Verwaltung</c:v>
                </c:pt>
                <c:pt idx="8">
                  <c:v>Teamerhaltung/-bindung/-building/-führung</c:v>
                </c:pt>
                <c:pt idx="9">
                  <c:v>Gesundheitsschutz/-förderung für Mitarbeitende</c:v>
                </c:pt>
                <c:pt idx="10">
                  <c:v>Fort- &amp; Weiterbildung/Kompetenzförderung/Supervision/Schulungen</c:v>
                </c:pt>
                <c:pt idx="11">
                  <c:v>Zeiten (Verfügungszeiten/Vor-&amp; Nachbereitung/Arbeitszeiten/Urlaub)</c:v>
                </c:pt>
                <c:pt idx="12">
                  <c:v>Erweiterung des Teams durch andere Berufsgruppen/Vertretungen</c:v>
                </c:pt>
                <c:pt idx="13">
                  <c:v>pädagogische Arbeit/Qualität/Konzepte fokussieren</c:v>
                </c:pt>
                <c:pt idx="14">
                  <c:v>Eltern (Zusammenarbeit/Aufklärung/Aufgabe)</c:v>
                </c:pt>
                <c:pt idx="15">
                  <c:v>Inklusion/Integration/Interkulturalität</c:v>
                </c:pt>
                <c:pt idx="16">
                  <c:v>Stressreduktion/Resilienz Mitarbeitende</c:v>
                </c:pt>
                <c:pt idx="17">
                  <c:v>Corona (Aufwand/Regelung/Schutz)</c:v>
                </c:pt>
                <c:pt idx="18">
                  <c:v>Digitalisierung</c:v>
                </c:pt>
                <c:pt idx="19">
                  <c:v>Kinderschutz</c:v>
                </c:pt>
                <c:pt idx="20">
                  <c:v>Zusammenarbeit mit dem Träger</c:v>
                </c:pt>
                <c:pt idx="21">
                  <c:v>Sonstige</c:v>
                </c:pt>
              </c:strCache>
            </c:strRef>
          </c:cat>
          <c:val>
            <c:numRef>
              <c:f>'Frage 31'!$C$3:$C$24</c:f>
              <c:numCache>
                <c:formatCode>0.0</c:formatCode>
                <c:ptCount val="22"/>
                <c:pt idx="0">
                  <c:v>25.099601593625497</c:v>
                </c:pt>
                <c:pt idx="1">
                  <c:v>23.37317397078353</c:v>
                </c:pt>
                <c:pt idx="2">
                  <c:v>20.982735723771579</c:v>
                </c:pt>
                <c:pt idx="3">
                  <c:v>9.9601593625498008</c:v>
                </c:pt>
                <c:pt idx="4">
                  <c:v>9.6945551128818064</c:v>
                </c:pt>
                <c:pt idx="5">
                  <c:v>7.1713147410358573</c:v>
                </c:pt>
                <c:pt idx="6">
                  <c:v>6.6401062416998666</c:v>
                </c:pt>
                <c:pt idx="7">
                  <c:v>6.3745019920318722</c:v>
                </c:pt>
                <c:pt idx="8">
                  <c:v>6.241699867197875</c:v>
                </c:pt>
                <c:pt idx="9">
                  <c:v>6.241699867197875</c:v>
                </c:pt>
                <c:pt idx="10">
                  <c:v>5.9760956175298805</c:v>
                </c:pt>
                <c:pt idx="11">
                  <c:v>5.5776892430278879</c:v>
                </c:pt>
                <c:pt idx="12">
                  <c:v>5.046480743691899</c:v>
                </c:pt>
                <c:pt idx="13">
                  <c:v>5.046480743691899</c:v>
                </c:pt>
                <c:pt idx="14">
                  <c:v>4.1168658698539176</c:v>
                </c:pt>
                <c:pt idx="15">
                  <c:v>3.1872509960159361</c:v>
                </c:pt>
                <c:pt idx="16">
                  <c:v>2.6560424966799467</c:v>
                </c:pt>
                <c:pt idx="17">
                  <c:v>2.1248339973439574</c:v>
                </c:pt>
                <c:pt idx="18">
                  <c:v>1.9920318725099602</c:v>
                </c:pt>
                <c:pt idx="19">
                  <c:v>1.4608233731739706</c:v>
                </c:pt>
                <c:pt idx="20">
                  <c:v>1.4608233731739706</c:v>
                </c:pt>
                <c:pt idx="21">
                  <c:v>1.3280212483399734</c:v>
                </c:pt>
              </c:numCache>
            </c:numRef>
          </c:val>
          <c:extLst>
            <c:ext xmlns:c16="http://schemas.microsoft.com/office/drawing/2014/chart" uri="{C3380CC4-5D6E-409C-BE32-E72D297353CC}">
              <c16:uniqueId val="{00000000-D297-4F92-9F1E-4AE0C265C6FE}"/>
            </c:ext>
          </c:extLst>
        </c:ser>
        <c:dLbls>
          <c:dLblPos val="outEnd"/>
          <c:showLegendKey val="0"/>
          <c:showVal val="1"/>
          <c:showCatName val="0"/>
          <c:showSerName val="0"/>
          <c:showPercent val="0"/>
          <c:showBubbleSize val="0"/>
        </c:dLbls>
        <c:gapWidth val="219"/>
        <c:overlap val="-27"/>
        <c:axId val="561195640"/>
        <c:axId val="561195968"/>
      </c:barChart>
      <c:catAx>
        <c:axId val="561195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561195968"/>
        <c:crosses val="autoZero"/>
        <c:auto val="1"/>
        <c:lblAlgn val="ctr"/>
        <c:lblOffset val="100"/>
        <c:noMultiLvlLbl val="0"/>
      </c:catAx>
      <c:valAx>
        <c:axId val="56119596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11956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In welchem Bundesland leben Sie?</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v>DKLK 2021</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4'!$H$3:$H$18</c:f>
              <c:strCache>
                <c:ptCount val="16"/>
                <c:pt idx="0">
                  <c:v>Baden-Württemberg</c:v>
                </c:pt>
                <c:pt idx="1">
                  <c:v>Bayern</c:v>
                </c:pt>
                <c:pt idx="2">
                  <c:v>Nordrhein-Westfalen</c:v>
                </c:pt>
                <c:pt idx="3">
                  <c:v>Niedersachsen</c:v>
                </c:pt>
                <c:pt idx="4">
                  <c:v>Rheinland-Pfalz</c:v>
                </c:pt>
                <c:pt idx="5">
                  <c:v>Sachsen</c:v>
                </c:pt>
                <c:pt idx="6">
                  <c:v>Hessen</c:v>
                </c:pt>
                <c:pt idx="7">
                  <c:v>Sachsen-Anhalt</c:v>
                </c:pt>
                <c:pt idx="8">
                  <c:v>Thüringen</c:v>
                </c:pt>
                <c:pt idx="9">
                  <c:v>Brandenburg</c:v>
                </c:pt>
                <c:pt idx="10">
                  <c:v>Berlin</c:v>
                </c:pt>
                <c:pt idx="11">
                  <c:v>Schleswig-Holstein</c:v>
                </c:pt>
                <c:pt idx="12">
                  <c:v>Hamburg</c:v>
                </c:pt>
                <c:pt idx="13">
                  <c:v>Mecklenburg-Vorpommern</c:v>
                </c:pt>
                <c:pt idx="14">
                  <c:v>Bremen</c:v>
                </c:pt>
                <c:pt idx="15">
                  <c:v>Saarland</c:v>
                </c:pt>
              </c:strCache>
            </c:strRef>
          </c:cat>
          <c:val>
            <c:numRef>
              <c:f>'Frage 4'!$I$3:$I$18</c:f>
              <c:numCache>
                <c:formatCode>###0.0</c:formatCode>
                <c:ptCount val="16"/>
                <c:pt idx="0">
                  <c:v>40.175953079178882</c:v>
                </c:pt>
                <c:pt idx="1">
                  <c:v>19.019689987431924</c:v>
                </c:pt>
                <c:pt idx="2">
                  <c:v>17.176372015081693</c:v>
                </c:pt>
                <c:pt idx="3">
                  <c:v>5.5299539170506913</c:v>
                </c:pt>
                <c:pt idx="4">
                  <c:v>4.8596564725596991</c:v>
                </c:pt>
                <c:pt idx="5">
                  <c:v>3.3724340175953076</c:v>
                </c:pt>
                <c:pt idx="6">
                  <c:v>2.3041474654377883</c:v>
                </c:pt>
                <c:pt idx="7">
                  <c:v>1.5291160452450774</c:v>
                </c:pt>
                <c:pt idx="8">
                  <c:v>1.1311269375785507</c:v>
                </c:pt>
                <c:pt idx="9">
                  <c:v>1.0473397570171765</c:v>
                </c:pt>
                <c:pt idx="10">
                  <c:v>0.94260578131545869</c:v>
                </c:pt>
                <c:pt idx="11">
                  <c:v>0.81692501047339761</c:v>
                </c:pt>
                <c:pt idx="12">
                  <c:v>0.79597821533305413</c:v>
                </c:pt>
                <c:pt idx="13">
                  <c:v>0.71219103477167989</c:v>
                </c:pt>
                <c:pt idx="14">
                  <c:v>0.37704231252618348</c:v>
                </c:pt>
                <c:pt idx="15">
                  <c:v>0.20946795140343527</c:v>
                </c:pt>
              </c:numCache>
            </c:numRef>
          </c:val>
          <c:extLst>
            <c:ext xmlns:c16="http://schemas.microsoft.com/office/drawing/2014/chart" uri="{C3380CC4-5D6E-409C-BE32-E72D297353CC}">
              <c16:uniqueId val="{00000000-9201-4C4A-84C8-9A97227504FE}"/>
            </c:ext>
          </c:extLst>
        </c:ser>
        <c:ser>
          <c:idx val="1"/>
          <c:order val="1"/>
          <c:tx>
            <c:strRef>
              <c:f>'Frage 4'!$J$2</c:f>
              <c:strCache>
                <c:ptCount val="1"/>
                <c:pt idx="0">
                  <c:v>Fachkräftebarometer 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4'!$H$3:$H$18</c:f>
              <c:strCache>
                <c:ptCount val="16"/>
                <c:pt idx="0">
                  <c:v>Baden-Württemberg</c:v>
                </c:pt>
                <c:pt idx="1">
                  <c:v>Bayern</c:v>
                </c:pt>
                <c:pt idx="2">
                  <c:v>Nordrhein-Westfalen</c:v>
                </c:pt>
                <c:pt idx="3">
                  <c:v>Niedersachsen</c:v>
                </c:pt>
                <c:pt idx="4">
                  <c:v>Rheinland-Pfalz</c:v>
                </c:pt>
                <c:pt idx="5">
                  <c:v>Sachsen</c:v>
                </c:pt>
                <c:pt idx="6">
                  <c:v>Hessen</c:v>
                </c:pt>
                <c:pt idx="7">
                  <c:v>Sachsen-Anhalt</c:v>
                </c:pt>
                <c:pt idx="8">
                  <c:v>Thüringen</c:v>
                </c:pt>
                <c:pt idx="9">
                  <c:v>Brandenburg</c:v>
                </c:pt>
                <c:pt idx="10">
                  <c:v>Berlin</c:v>
                </c:pt>
                <c:pt idx="11">
                  <c:v>Schleswig-Holstein</c:v>
                </c:pt>
                <c:pt idx="12">
                  <c:v>Hamburg</c:v>
                </c:pt>
                <c:pt idx="13">
                  <c:v>Mecklenburg-Vorpommern</c:v>
                </c:pt>
                <c:pt idx="14">
                  <c:v>Bremen</c:v>
                </c:pt>
                <c:pt idx="15">
                  <c:v>Saarland</c:v>
                </c:pt>
              </c:strCache>
            </c:strRef>
          </c:cat>
          <c:val>
            <c:numRef>
              <c:f>'Frage 4'!$J$3:$J$18</c:f>
              <c:numCache>
                <c:formatCode>###0.0</c:formatCode>
                <c:ptCount val="16"/>
                <c:pt idx="0">
                  <c:v>15.320668993217884</c:v>
                </c:pt>
                <c:pt idx="1">
                  <c:v>16.705076710344375</c:v>
                </c:pt>
                <c:pt idx="2">
                  <c:v>17.501810759201948</c:v>
                </c:pt>
                <c:pt idx="3">
                  <c:v>9.9328372950549824</c:v>
                </c:pt>
                <c:pt idx="4">
                  <c:v>4.1894383354184503</c:v>
                </c:pt>
                <c:pt idx="5">
                  <c:v>6.0660433265292681</c:v>
                </c:pt>
                <c:pt idx="6">
                  <c:v>7.3747283861197079</c:v>
                </c:pt>
                <c:pt idx="7">
                  <c:v>3.1935207743464802</c:v>
                </c:pt>
                <c:pt idx="8">
                  <c:v>2.6173701191808787</c:v>
                </c:pt>
                <c:pt idx="9">
                  <c:v>3.3186277737538683</c:v>
                </c:pt>
                <c:pt idx="10">
                  <c:v>4.1482847171923352</c:v>
                </c:pt>
                <c:pt idx="11">
                  <c:v>3.3350892210443144</c:v>
                </c:pt>
                <c:pt idx="12">
                  <c:v>2.462632514650688</c:v>
                </c:pt>
                <c:pt idx="13">
                  <c:v>2.1712648976097979</c:v>
                </c:pt>
                <c:pt idx="14">
                  <c:v>0.84117995654177913</c:v>
                </c:pt>
                <c:pt idx="15">
                  <c:v>0.82142621979324426</c:v>
                </c:pt>
              </c:numCache>
            </c:numRef>
          </c:val>
          <c:extLst>
            <c:ext xmlns:c16="http://schemas.microsoft.com/office/drawing/2014/chart" uri="{C3380CC4-5D6E-409C-BE32-E72D297353CC}">
              <c16:uniqueId val="{00000001-9201-4C4A-84C8-9A97227504FE}"/>
            </c:ext>
          </c:extLst>
        </c:ser>
        <c:dLbls>
          <c:showLegendKey val="0"/>
          <c:showVal val="1"/>
          <c:showCatName val="0"/>
          <c:showSerName val="0"/>
          <c:showPercent val="0"/>
          <c:showBubbleSize val="0"/>
        </c:dLbls>
        <c:gapWidth val="150"/>
        <c:axId val="586175512"/>
        <c:axId val="586171248"/>
      </c:barChart>
      <c:catAx>
        <c:axId val="586175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171248"/>
        <c:crosses val="autoZero"/>
        <c:auto val="1"/>
        <c:lblAlgn val="ctr"/>
        <c:lblOffset val="100"/>
        <c:noMultiLvlLbl val="0"/>
      </c:catAx>
      <c:valAx>
        <c:axId val="58617124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175512"/>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Bitte geben Sie Ihre Trägerzugehörigkeit an.</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5'!$I$2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5'!$H$3:$H$7</c:f>
              <c:strCache>
                <c:ptCount val="5"/>
                <c:pt idx="0">
                  <c:v>kirchlich</c:v>
                </c:pt>
                <c:pt idx="1">
                  <c:v>öffentlich</c:v>
                </c:pt>
                <c:pt idx="2">
                  <c:v>privat-gemeinnützig</c:v>
                </c:pt>
                <c:pt idx="3">
                  <c:v>sonstiges</c:v>
                </c:pt>
                <c:pt idx="4">
                  <c:v>privat-nicht gemeinnützig</c:v>
                </c:pt>
              </c:strCache>
            </c:strRef>
          </c:cat>
          <c:val>
            <c:numRef>
              <c:f>'Frage 5'!$I$3:$I$7</c:f>
              <c:numCache>
                <c:formatCode>###0.0</c:formatCode>
                <c:ptCount val="5"/>
                <c:pt idx="0">
                  <c:v>36.707317073170728</c:v>
                </c:pt>
                <c:pt idx="1">
                  <c:v>32.31707317073171</c:v>
                </c:pt>
                <c:pt idx="2">
                  <c:v>25.609756097560975</c:v>
                </c:pt>
                <c:pt idx="3">
                  <c:v>3.2926829268292686</c:v>
                </c:pt>
                <c:pt idx="4">
                  <c:v>2.0731707317073171</c:v>
                </c:pt>
              </c:numCache>
            </c:numRef>
          </c:val>
          <c:extLst>
            <c:ext xmlns:c16="http://schemas.microsoft.com/office/drawing/2014/chart" uri="{C3380CC4-5D6E-409C-BE32-E72D297353CC}">
              <c16:uniqueId val="{00000000-609A-4172-A49A-3717E96817EE}"/>
            </c:ext>
          </c:extLst>
        </c:ser>
        <c:ser>
          <c:idx val="1"/>
          <c:order val="1"/>
          <c:tx>
            <c:strRef>
              <c:f>'Frage 5'!$J$2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5'!$H$3:$H$7</c:f>
              <c:strCache>
                <c:ptCount val="5"/>
                <c:pt idx="0">
                  <c:v>kirchlich</c:v>
                </c:pt>
                <c:pt idx="1">
                  <c:v>öffentlich</c:v>
                </c:pt>
                <c:pt idx="2">
                  <c:v>privat-gemeinnützig</c:v>
                </c:pt>
                <c:pt idx="3">
                  <c:v>sonstiges</c:v>
                </c:pt>
                <c:pt idx="4">
                  <c:v>privat-nicht gemeinnützig</c:v>
                </c:pt>
              </c:strCache>
            </c:strRef>
          </c:cat>
          <c:val>
            <c:numRef>
              <c:f>'Frage 5'!$J$3:$J$7</c:f>
              <c:numCache>
                <c:formatCode>###0.0</c:formatCode>
                <c:ptCount val="5"/>
                <c:pt idx="0">
                  <c:v>38.541666666666671</c:v>
                </c:pt>
                <c:pt idx="1">
                  <c:v>36.041666666666664</c:v>
                </c:pt>
                <c:pt idx="2">
                  <c:v>21.1875</c:v>
                </c:pt>
                <c:pt idx="3">
                  <c:v>1.6875</c:v>
                </c:pt>
                <c:pt idx="4">
                  <c:v>2.5416666666666665</c:v>
                </c:pt>
              </c:numCache>
            </c:numRef>
          </c:val>
          <c:extLst>
            <c:ext xmlns:c16="http://schemas.microsoft.com/office/drawing/2014/chart" uri="{C3380CC4-5D6E-409C-BE32-E72D297353CC}">
              <c16:uniqueId val="{00000001-609A-4172-A49A-3717E96817EE}"/>
            </c:ext>
          </c:extLst>
        </c:ser>
        <c:ser>
          <c:idx val="2"/>
          <c:order val="2"/>
          <c:tx>
            <c:strRef>
              <c:f>'Frage 5'!$K$2</c:f>
              <c:strCache>
                <c:ptCount val="1"/>
                <c:pt idx="0">
                  <c:v>Grundgesamtheit 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5'!$H$3:$H$7</c:f>
              <c:strCache>
                <c:ptCount val="5"/>
                <c:pt idx="0">
                  <c:v>kirchlich</c:v>
                </c:pt>
                <c:pt idx="1">
                  <c:v>öffentlich</c:v>
                </c:pt>
                <c:pt idx="2">
                  <c:v>privat-gemeinnützig</c:v>
                </c:pt>
                <c:pt idx="3">
                  <c:v>sonstiges</c:v>
                </c:pt>
                <c:pt idx="4">
                  <c:v>privat-nicht gemeinnützig</c:v>
                </c:pt>
              </c:strCache>
            </c:strRef>
          </c:cat>
          <c:val>
            <c:numRef>
              <c:f>'Frage 5'!$K$3:$K$7</c:f>
              <c:numCache>
                <c:formatCode>###0.0</c:formatCode>
                <c:ptCount val="5"/>
                <c:pt idx="0">
                  <c:v>32.050213563912905</c:v>
                </c:pt>
                <c:pt idx="1">
                  <c:v>32.788137653227764</c:v>
                </c:pt>
                <c:pt idx="2">
                  <c:v>25.299510365663089</c:v>
                </c:pt>
                <c:pt idx="3">
                  <c:v>7.3</c:v>
                </c:pt>
                <c:pt idx="4">
                  <c:v>2.6</c:v>
                </c:pt>
              </c:numCache>
            </c:numRef>
          </c:val>
          <c:extLst>
            <c:ext xmlns:c16="http://schemas.microsoft.com/office/drawing/2014/chart" uri="{C3380CC4-5D6E-409C-BE32-E72D297353CC}">
              <c16:uniqueId val="{00000000-4E1F-4FAD-BAB2-034316F39894}"/>
            </c:ext>
          </c:extLst>
        </c:ser>
        <c:dLbls>
          <c:showLegendKey val="0"/>
          <c:showVal val="1"/>
          <c:showCatName val="0"/>
          <c:showSerName val="0"/>
          <c:showPercent val="0"/>
          <c:showBubbleSize val="0"/>
        </c:dLbls>
        <c:gapWidth val="150"/>
        <c:axId val="349069064"/>
        <c:axId val="349073000"/>
      </c:barChart>
      <c:catAx>
        <c:axId val="349069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9073000"/>
        <c:crosses val="autoZero"/>
        <c:auto val="1"/>
        <c:lblAlgn val="ctr"/>
        <c:lblOffset val="100"/>
        <c:noMultiLvlLbl val="0"/>
      </c:catAx>
      <c:valAx>
        <c:axId val="34907300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a:t>
                </a:r>
                <a:r>
                  <a:rPr lang="de-DE" baseline="0"/>
                  <a:t>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906906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Bitte geben Sie die Gemeindegöße an, in der Ihre Kindertageseinrichtung liegt.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6'!$I$2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6'!$B$3:$B$11</c:f>
              <c:strCache>
                <c:ptCount val="9"/>
                <c:pt idx="0">
                  <c:v>&lt; 1.000 Einwohner:innen</c:v>
                </c:pt>
                <c:pt idx="1">
                  <c:v>1.001 – 5.000 Einwohner:innen</c:v>
                </c:pt>
                <c:pt idx="2">
                  <c:v>5.001 – 10.000 Einwohner:innen</c:v>
                </c:pt>
                <c:pt idx="3">
                  <c:v>10.001 - 50.000 Einwohner:innen</c:v>
                </c:pt>
                <c:pt idx="4">
                  <c:v>50.001 - 100.000 Einwohner:innen</c:v>
                </c:pt>
                <c:pt idx="5">
                  <c:v>100.001 - 200.000 Einwohner:innen</c:v>
                </c:pt>
                <c:pt idx="6">
                  <c:v>200.001 - 500.000 Einwohner:innen</c:v>
                </c:pt>
                <c:pt idx="7">
                  <c:v>500.001 - 1 Mio. Einwohner:innen</c:v>
                </c:pt>
                <c:pt idx="8">
                  <c:v>&gt; 1 Mio. Einwohner:innen</c:v>
                </c:pt>
              </c:strCache>
            </c:strRef>
          </c:cat>
          <c:val>
            <c:numRef>
              <c:f>'Frage 6'!$I$3:$I$11</c:f>
              <c:numCache>
                <c:formatCode>###0.0</c:formatCode>
                <c:ptCount val="9"/>
                <c:pt idx="0">
                  <c:v>1.3175230566534915</c:v>
                </c:pt>
                <c:pt idx="1">
                  <c:v>8.4321475625823457</c:v>
                </c:pt>
                <c:pt idx="2">
                  <c:v>8.3003952569169961</c:v>
                </c:pt>
                <c:pt idx="3">
                  <c:v>35.30961791831357</c:v>
                </c:pt>
                <c:pt idx="4">
                  <c:v>16.073781291172594</c:v>
                </c:pt>
                <c:pt idx="5">
                  <c:v>8.3003952569169961</c:v>
                </c:pt>
                <c:pt idx="6">
                  <c:v>13.702239789196311</c:v>
                </c:pt>
                <c:pt idx="7">
                  <c:v>6.4558629776021084</c:v>
                </c:pt>
                <c:pt idx="8">
                  <c:v>2.1080368906455864</c:v>
                </c:pt>
              </c:numCache>
            </c:numRef>
          </c:val>
          <c:extLst>
            <c:ext xmlns:c16="http://schemas.microsoft.com/office/drawing/2014/chart" uri="{C3380CC4-5D6E-409C-BE32-E72D297353CC}">
              <c16:uniqueId val="{00000000-1753-4D6A-88C1-06D3D93796EC}"/>
            </c:ext>
          </c:extLst>
        </c:ser>
        <c:ser>
          <c:idx val="1"/>
          <c:order val="1"/>
          <c:tx>
            <c:strRef>
              <c:f>'Frage 6'!$J$2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6'!$B$3:$B$11</c:f>
              <c:strCache>
                <c:ptCount val="9"/>
                <c:pt idx="0">
                  <c:v>&lt; 1.000 Einwohner:innen</c:v>
                </c:pt>
                <c:pt idx="1">
                  <c:v>1.001 – 5.000 Einwohner:innen</c:v>
                </c:pt>
                <c:pt idx="2">
                  <c:v>5.001 – 10.000 Einwohner:innen</c:v>
                </c:pt>
                <c:pt idx="3">
                  <c:v>10.001 - 50.000 Einwohner:innen</c:v>
                </c:pt>
                <c:pt idx="4">
                  <c:v>50.001 - 100.000 Einwohner:innen</c:v>
                </c:pt>
                <c:pt idx="5">
                  <c:v>100.001 - 200.000 Einwohner:innen</c:v>
                </c:pt>
                <c:pt idx="6">
                  <c:v>200.001 - 500.000 Einwohner:innen</c:v>
                </c:pt>
                <c:pt idx="7">
                  <c:v>500.001 - 1 Mio. Einwohner:innen</c:v>
                </c:pt>
                <c:pt idx="8">
                  <c:v>&gt; 1 Mio. Einwohner:innen</c:v>
                </c:pt>
              </c:strCache>
            </c:strRef>
          </c:cat>
          <c:val>
            <c:numRef>
              <c:f>'Frage 6'!$J$3:$J$11</c:f>
              <c:numCache>
                <c:formatCode>###0.0</c:formatCode>
                <c:ptCount val="9"/>
                <c:pt idx="0">
                  <c:v>3.4229828850855744</c:v>
                </c:pt>
                <c:pt idx="1">
                  <c:v>17.892865081129138</c:v>
                </c:pt>
                <c:pt idx="2">
                  <c:v>17.048232940653481</c:v>
                </c:pt>
                <c:pt idx="3">
                  <c:v>29.584352078239608</c:v>
                </c:pt>
                <c:pt idx="4">
                  <c:v>9.1798177372749503</c:v>
                </c:pt>
                <c:pt idx="5">
                  <c:v>5.8457434985552341</c:v>
                </c:pt>
                <c:pt idx="6">
                  <c:v>6.2458324072016005</c:v>
                </c:pt>
                <c:pt idx="7">
                  <c:v>4.8677483885307851</c:v>
                </c:pt>
                <c:pt idx="8">
                  <c:v>5.912424983329629</c:v>
                </c:pt>
              </c:numCache>
            </c:numRef>
          </c:val>
          <c:extLst>
            <c:ext xmlns:c16="http://schemas.microsoft.com/office/drawing/2014/chart" uri="{C3380CC4-5D6E-409C-BE32-E72D297353CC}">
              <c16:uniqueId val="{00000000-7CA6-4F9E-8EFE-C7EACFEB7EB2}"/>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Wie groß ist Ihre Einrichtung?</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7'!$I$2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7'!$B$3:$B$7</c:f>
              <c:strCache>
                <c:ptCount val="5"/>
                <c:pt idx="0">
                  <c:v>&lt; 20 Kinder</c:v>
                </c:pt>
                <c:pt idx="1">
                  <c:v>21 - 50 Kinder</c:v>
                </c:pt>
                <c:pt idx="2">
                  <c:v>51 - 74 Kinder</c:v>
                </c:pt>
                <c:pt idx="3">
                  <c:v>75 - 100 Kinder</c:v>
                </c:pt>
                <c:pt idx="4">
                  <c:v>&gt; 100 Kinder</c:v>
                </c:pt>
              </c:strCache>
            </c:strRef>
          </c:cat>
          <c:val>
            <c:numRef>
              <c:f>'Frage 7'!$I$3:$I$7</c:f>
              <c:numCache>
                <c:formatCode>###0.0</c:formatCode>
                <c:ptCount val="5"/>
                <c:pt idx="0">
                  <c:v>4.7794117647058822</c:v>
                </c:pt>
                <c:pt idx="1">
                  <c:v>25</c:v>
                </c:pt>
                <c:pt idx="2">
                  <c:v>37.009803921568633</c:v>
                </c:pt>
                <c:pt idx="3">
                  <c:v>24.877450980392158</c:v>
                </c:pt>
                <c:pt idx="4">
                  <c:v>8.3333333333333321</c:v>
                </c:pt>
              </c:numCache>
            </c:numRef>
          </c:val>
          <c:extLst>
            <c:ext xmlns:c16="http://schemas.microsoft.com/office/drawing/2014/chart" uri="{C3380CC4-5D6E-409C-BE32-E72D297353CC}">
              <c16:uniqueId val="{00000000-8471-415B-B98E-8D82DCDFC077}"/>
            </c:ext>
          </c:extLst>
        </c:ser>
        <c:ser>
          <c:idx val="1"/>
          <c:order val="1"/>
          <c:tx>
            <c:strRef>
              <c:f>'Frage 7'!$J$2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7'!$B$3:$B$7</c:f>
              <c:strCache>
                <c:ptCount val="5"/>
                <c:pt idx="0">
                  <c:v>&lt; 20 Kinder</c:v>
                </c:pt>
                <c:pt idx="1">
                  <c:v>21 - 50 Kinder</c:v>
                </c:pt>
                <c:pt idx="2">
                  <c:v>51 - 74 Kinder</c:v>
                </c:pt>
                <c:pt idx="3">
                  <c:v>75 - 100 Kinder</c:v>
                </c:pt>
                <c:pt idx="4">
                  <c:v>&gt; 100 Kinder</c:v>
                </c:pt>
              </c:strCache>
            </c:strRef>
          </c:cat>
          <c:val>
            <c:numRef>
              <c:f>'Frage 7'!$J$3:$J$7</c:f>
              <c:numCache>
                <c:formatCode>###0.0</c:formatCode>
                <c:ptCount val="5"/>
                <c:pt idx="0">
                  <c:v>6.60554282142113</c:v>
                </c:pt>
                <c:pt idx="1">
                  <c:v>27.609918733069389</c:v>
                </c:pt>
                <c:pt idx="2">
                  <c:v>23.546572202542198</c:v>
                </c:pt>
                <c:pt idx="3">
                  <c:v>21.337778703896646</c:v>
                </c:pt>
                <c:pt idx="4">
                  <c:v>20.90018753907064</c:v>
                </c:pt>
              </c:numCache>
            </c:numRef>
          </c:val>
          <c:extLst>
            <c:ext xmlns:c16="http://schemas.microsoft.com/office/drawing/2014/chart" uri="{C3380CC4-5D6E-409C-BE32-E72D297353CC}">
              <c16:uniqueId val="{00000000-3F40-43D7-BCC0-0394738F079C}"/>
            </c:ext>
          </c:extLst>
        </c:ser>
        <c:dLbls>
          <c:showLegendKey val="0"/>
          <c:showVal val="1"/>
          <c:showCatName val="0"/>
          <c:showSerName val="0"/>
          <c:showPercent val="0"/>
          <c:showBubbleSize val="0"/>
        </c:dLbls>
        <c:gapWidth val="150"/>
        <c:axId val="463618832"/>
        <c:axId val="463615552"/>
      </c:barChart>
      <c:catAx>
        <c:axId val="4636188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3615552"/>
        <c:crosses val="autoZero"/>
        <c:auto val="1"/>
        <c:lblAlgn val="ctr"/>
        <c:lblOffset val="100"/>
        <c:noMultiLvlLbl val="0"/>
      </c:catAx>
      <c:valAx>
        <c:axId val="4636155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3618832"/>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Wieviel Prozent Ihrer gesamten Arbeitszeit stehen Ihnen für Ihre Leitungstätigkeit vertraglich zur Verfügung?</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8 und 9'!$H$2</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8 und 9'!$B$3:$B$8</c:f>
              <c:strCache>
                <c:ptCount val="6"/>
                <c:pt idx="0">
                  <c:v>Keine Freistellung</c:v>
                </c:pt>
                <c:pt idx="1">
                  <c:v>Weniger als 10%</c:v>
                </c:pt>
                <c:pt idx="2">
                  <c:v>10 bis 20%</c:v>
                </c:pt>
                <c:pt idx="3">
                  <c:v>20 bis 40%</c:v>
                </c:pt>
                <c:pt idx="4">
                  <c:v>40 bis 60%</c:v>
                </c:pt>
                <c:pt idx="5">
                  <c:v>Mehr als 60%</c:v>
                </c:pt>
              </c:strCache>
            </c:strRef>
          </c:cat>
          <c:val>
            <c:numRef>
              <c:f>'Frage 8 und 9'!$H$3:$H$8</c:f>
              <c:numCache>
                <c:formatCode>###0.0</c:formatCode>
                <c:ptCount val="6"/>
                <c:pt idx="0">
                  <c:v>4.176904176904177</c:v>
                </c:pt>
                <c:pt idx="1">
                  <c:v>2.3341523341523338</c:v>
                </c:pt>
                <c:pt idx="2">
                  <c:v>9.0909090909090917</c:v>
                </c:pt>
                <c:pt idx="3">
                  <c:v>15.356265356265355</c:v>
                </c:pt>
                <c:pt idx="4">
                  <c:v>15.601965601965603</c:v>
                </c:pt>
                <c:pt idx="5">
                  <c:v>53.439803439803434</c:v>
                </c:pt>
              </c:numCache>
            </c:numRef>
          </c:val>
          <c:extLst>
            <c:ext xmlns:c16="http://schemas.microsoft.com/office/drawing/2014/chart" uri="{C3380CC4-5D6E-409C-BE32-E72D297353CC}">
              <c16:uniqueId val="{00000000-D3A7-4771-977D-D903DDF22C42}"/>
            </c:ext>
          </c:extLst>
        </c:ser>
        <c:ser>
          <c:idx val="1"/>
          <c:order val="1"/>
          <c:tx>
            <c:strRef>
              <c:f>'Frage 8 und 9'!$I$2</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8 und 9'!$B$3:$B$8</c:f>
              <c:strCache>
                <c:ptCount val="6"/>
                <c:pt idx="0">
                  <c:v>Keine Freistellung</c:v>
                </c:pt>
                <c:pt idx="1">
                  <c:v>Weniger als 10%</c:v>
                </c:pt>
                <c:pt idx="2">
                  <c:v>10 bis 20%</c:v>
                </c:pt>
                <c:pt idx="3">
                  <c:v>20 bis 40%</c:v>
                </c:pt>
                <c:pt idx="4">
                  <c:v>40 bis 60%</c:v>
                </c:pt>
                <c:pt idx="5">
                  <c:v>Mehr als 60%</c:v>
                </c:pt>
              </c:strCache>
            </c:strRef>
          </c:cat>
          <c:val>
            <c:numRef>
              <c:f>'Frage 8 und 9'!$I$3:$I$8</c:f>
              <c:numCache>
                <c:formatCode>###0.0</c:formatCode>
                <c:ptCount val="6"/>
                <c:pt idx="0">
                  <c:v>11.634695579649708</c:v>
                </c:pt>
                <c:pt idx="1">
                  <c:v>3.9616346955796495</c:v>
                </c:pt>
                <c:pt idx="2">
                  <c:v>15.492076730608842</c:v>
                </c:pt>
                <c:pt idx="3">
                  <c:v>17.347789824854047</c:v>
                </c:pt>
                <c:pt idx="4">
                  <c:v>14.366138448707256</c:v>
                </c:pt>
                <c:pt idx="5">
                  <c:v>37.1976647206005</c:v>
                </c:pt>
              </c:numCache>
            </c:numRef>
          </c:val>
          <c:extLst>
            <c:ext xmlns:c16="http://schemas.microsoft.com/office/drawing/2014/chart" uri="{C3380CC4-5D6E-409C-BE32-E72D297353CC}">
              <c16:uniqueId val="{00000000-CB3D-4DA9-8178-D893AA8373BA}"/>
            </c:ext>
          </c:extLst>
        </c:ser>
        <c:dLbls>
          <c:showLegendKey val="0"/>
          <c:showVal val="1"/>
          <c:showCatName val="0"/>
          <c:showSerName val="0"/>
          <c:showPercent val="0"/>
          <c:showBubbleSize val="0"/>
        </c:dLbls>
        <c:gapWidth val="150"/>
        <c:axId val="593972424"/>
        <c:axId val="593973080"/>
      </c:barChart>
      <c:catAx>
        <c:axId val="593972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3080"/>
        <c:crosses val="autoZero"/>
        <c:auto val="1"/>
        <c:lblAlgn val="ctr"/>
        <c:lblOffset val="100"/>
        <c:noMultiLvlLbl val="0"/>
      </c:catAx>
      <c:valAx>
        <c:axId val="593973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972424"/>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Wieviel Prozent Ihrer gesamten Arbeitszeit benötigen Sie tatsächlich für ihre Leitungstätigkeit?</a:t>
            </a:r>
            <a:r>
              <a:rPr lang="de-DE" sz="1400" b="0" i="0" u="none" strike="noStrik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'Frage 8 und 9'!$H$14</c:f>
              <c:strCache>
                <c:ptCount val="1"/>
                <c:pt idx="0">
                  <c:v>NRW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8 und 9'!$B$15:$B$19</c:f>
              <c:strCache>
                <c:ptCount val="5"/>
                <c:pt idx="0">
                  <c:v>Weniger als 10%</c:v>
                </c:pt>
                <c:pt idx="1">
                  <c:v>10 bis 20%</c:v>
                </c:pt>
                <c:pt idx="2">
                  <c:v>20 bis 40%</c:v>
                </c:pt>
                <c:pt idx="3">
                  <c:v>40 bis 60%</c:v>
                </c:pt>
                <c:pt idx="4">
                  <c:v>Mehr als 60%</c:v>
                </c:pt>
              </c:strCache>
            </c:strRef>
          </c:cat>
          <c:val>
            <c:numRef>
              <c:f>'Frage 8 und 9'!$H$15:$H$19</c:f>
              <c:numCache>
                <c:formatCode>###0.0</c:formatCode>
                <c:ptCount val="5"/>
                <c:pt idx="0">
                  <c:v>0.49079754601226999</c:v>
                </c:pt>
                <c:pt idx="1">
                  <c:v>3.3128834355828225</c:v>
                </c:pt>
                <c:pt idx="2">
                  <c:v>7.2392638036809815</c:v>
                </c:pt>
                <c:pt idx="3">
                  <c:v>14.355828220858896</c:v>
                </c:pt>
                <c:pt idx="4">
                  <c:v>74.601226993865026</c:v>
                </c:pt>
              </c:numCache>
            </c:numRef>
          </c:val>
          <c:extLst>
            <c:ext xmlns:c16="http://schemas.microsoft.com/office/drawing/2014/chart" uri="{C3380CC4-5D6E-409C-BE32-E72D297353CC}">
              <c16:uniqueId val="{00000000-7BC1-4BE7-A0AF-FB1CAE8F5F1A}"/>
            </c:ext>
          </c:extLst>
        </c:ser>
        <c:ser>
          <c:idx val="1"/>
          <c:order val="1"/>
          <c:tx>
            <c:strRef>
              <c:f>'Frage 8 und 9'!$I$14</c:f>
              <c:strCache>
                <c:ptCount val="1"/>
                <c:pt idx="0">
                  <c:v>DKLK 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'Frage 8 und 9'!$B$15:$B$19</c:f>
              <c:strCache>
                <c:ptCount val="5"/>
                <c:pt idx="0">
                  <c:v>Weniger als 10%</c:v>
                </c:pt>
                <c:pt idx="1">
                  <c:v>10 bis 20%</c:v>
                </c:pt>
                <c:pt idx="2">
                  <c:v>20 bis 40%</c:v>
                </c:pt>
                <c:pt idx="3">
                  <c:v>40 bis 60%</c:v>
                </c:pt>
                <c:pt idx="4">
                  <c:v>Mehr als 60%</c:v>
                </c:pt>
              </c:strCache>
            </c:strRef>
          </c:cat>
          <c:val>
            <c:numRef>
              <c:f>'Frage 8 und 9'!$I$15:$I$19</c:f>
              <c:numCache>
                <c:formatCode>###0.0</c:formatCode>
                <c:ptCount val="5"/>
                <c:pt idx="0">
                  <c:v>0.81300813008130091</c:v>
                </c:pt>
                <c:pt idx="1">
                  <c:v>6.1079841567646449</c:v>
                </c:pt>
                <c:pt idx="2">
                  <c:v>15.176151761517614</c:v>
                </c:pt>
                <c:pt idx="3">
                  <c:v>18.261413383364602</c:v>
                </c:pt>
                <c:pt idx="4">
                  <c:v>59.641442568271842</c:v>
                </c:pt>
              </c:numCache>
            </c:numRef>
          </c:val>
          <c:extLst>
            <c:ext xmlns:c16="http://schemas.microsoft.com/office/drawing/2014/chart" uri="{C3380CC4-5D6E-409C-BE32-E72D297353CC}">
              <c16:uniqueId val="{00000000-D622-47D9-BDEB-48AAF29B37CF}"/>
            </c:ext>
          </c:extLst>
        </c:ser>
        <c:dLbls>
          <c:showLegendKey val="0"/>
          <c:showVal val="1"/>
          <c:showCatName val="0"/>
          <c:showSerName val="0"/>
          <c:showPercent val="0"/>
          <c:showBubbleSize val="0"/>
        </c:dLbls>
        <c:gapWidth val="150"/>
        <c:axId val="616003336"/>
        <c:axId val="615939704"/>
      </c:barChart>
      <c:catAx>
        <c:axId val="616003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5939704"/>
        <c:crosses val="autoZero"/>
        <c:auto val="1"/>
        <c:lblAlgn val="ctr"/>
        <c:lblOffset val="100"/>
        <c:noMultiLvlLbl val="0"/>
      </c:catAx>
      <c:valAx>
        <c:axId val="61593970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Prozente der Befragten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6003336"/>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11</xdr:col>
      <xdr:colOff>677732</xdr:colOff>
      <xdr:row>1</xdr:row>
      <xdr:rowOff>23499</xdr:rowOff>
    </xdr:from>
    <xdr:to>
      <xdr:col>17</xdr:col>
      <xdr:colOff>209549</xdr:colOff>
      <xdr:row>13</xdr:row>
      <xdr:rowOff>57150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43</xdr:col>
      <xdr:colOff>327108</xdr:colOff>
      <xdr:row>0</xdr:row>
      <xdr:rowOff>345406</xdr:rowOff>
    </xdr:from>
    <xdr:to>
      <xdr:col>57</xdr:col>
      <xdr:colOff>601579</xdr:colOff>
      <xdr:row>11</xdr:row>
      <xdr:rowOff>37597</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1166811</xdr:colOff>
      <xdr:row>12</xdr:row>
      <xdr:rowOff>307807</xdr:rowOff>
    </xdr:from>
    <xdr:to>
      <xdr:col>32</xdr:col>
      <xdr:colOff>100262</xdr:colOff>
      <xdr:row>29</xdr:row>
      <xdr:rowOff>313322</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459441</xdr:colOff>
      <xdr:row>1</xdr:row>
      <xdr:rowOff>32176</xdr:rowOff>
    </xdr:from>
    <xdr:to>
      <xdr:col>20</xdr:col>
      <xdr:colOff>437030</xdr:colOff>
      <xdr:row>20</xdr:row>
      <xdr:rowOff>168087</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50426</xdr:colOff>
      <xdr:row>10</xdr:row>
      <xdr:rowOff>163605</xdr:rowOff>
    </xdr:from>
    <xdr:to>
      <xdr:col>25</xdr:col>
      <xdr:colOff>672352</xdr:colOff>
      <xdr:row>30</xdr:row>
      <xdr:rowOff>190500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24601</xdr:colOff>
      <xdr:row>0</xdr:row>
      <xdr:rowOff>265205</xdr:rowOff>
    </xdr:from>
    <xdr:to>
      <xdr:col>19</xdr:col>
      <xdr:colOff>134470</xdr:colOff>
      <xdr:row>22</xdr:row>
      <xdr:rowOff>11206</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724645</xdr:colOff>
      <xdr:row>13</xdr:row>
      <xdr:rowOff>85163</xdr:rowOff>
    </xdr:from>
    <xdr:to>
      <xdr:col>15</xdr:col>
      <xdr:colOff>474383</xdr:colOff>
      <xdr:row>38</xdr:row>
      <xdr:rowOff>52295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173883</xdr:colOff>
      <xdr:row>1</xdr:row>
      <xdr:rowOff>52189</xdr:rowOff>
    </xdr:from>
    <xdr:to>
      <xdr:col>16</xdr:col>
      <xdr:colOff>425823</xdr:colOff>
      <xdr:row>17</xdr:row>
      <xdr:rowOff>134471</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224118</xdr:colOff>
      <xdr:row>0</xdr:row>
      <xdr:rowOff>168089</xdr:rowOff>
    </xdr:from>
    <xdr:to>
      <xdr:col>21</xdr:col>
      <xdr:colOff>2453060</xdr:colOff>
      <xdr:row>15</xdr:row>
      <xdr:rowOff>100443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392207</xdr:colOff>
      <xdr:row>9</xdr:row>
      <xdr:rowOff>161364</xdr:rowOff>
    </xdr:from>
    <xdr:to>
      <xdr:col>15</xdr:col>
      <xdr:colOff>366059</xdr:colOff>
      <xdr:row>29</xdr:row>
      <xdr:rowOff>74706</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283883</xdr:colOff>
      <xdr:row>2</xdr:row>
      <xdr:rowOff>54103</xdr:rowOff>
    </xdr:from>
    <xdr:to>
      <xdr:col>21</xdr:col>
      <xdr:colOff>285650</xdr:colOff>
      <xdr:row>4</xdr:row>
      <xdr:rowOff>608224</xdr:rowOff>
    </xdr:to>
    <xdr:graphicFrame macro="">
      <xdr:nvGraphicFramePr>
        <xdr:cNvPr id="2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732903</xdr:colOff>
      <xdr:row>0</xdr:row>
      <xdr:rowOff>189457</xdr:rowOff>
    </xdr:from>
    <xdr:to>
      <xdr:col>18</xdr:col>
      <xdr:colOff>231589</xdr:colOff>
      <xdr:row>16</xdr:row>
      <xdr:rowOff>164352</xdr:rowOff>
    </xdr:to>
    <xdr:graphicFrame macro="">
      <xdr:nvGraphicFramePr>
        <xdr:cNvPr id="26" name="Diagram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722780</xdr:colOff>
      <xdr:row>18</xdr:row>
      <xdr:rowOff>40339</xdr:rowOff>
    </xdr:from>
    <xdr:to>
      <xdr:col>18</xdr:col>
      <xdr:colOff>156883</xdr:colOff>
      <xdr:row>32</xdr:row>
      <xdr:rowOff>14940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237513</xdr:colOff>
      <xdr:row>1</xdr:row>
      <xdr:rowOff>216647</xdr:rowOff>
    </xdr:from>
    <xdr:to>
      <xdr:col>17</xdr:col>
      <xdr:colOff>134470</xdr:colOff>
      <xdr:row>14</xdr:row>
      <xdr:rowOff>67235</xdr:rowOff>
    </xdr:to>
    <xdr:graphicFrame macro="">
      <xdr:nvGraphicFramePr>
        <xdr:cNvPr id="25"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327573</xdr:colOff>
      <xdr:row>2</xdr:row>
      <xdr:rowOff>76739</xdr:rowOff>
    </xdr:from>
    <xdr:to>
      <xdr:col>17</xdr:col>
      <xdr:colOff>485775</xdr:colOff>
      <xdr:row>14</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285813</xdr:colOff>
      <xdr:row>0</xdr:row>
      <xdr:rowOff>134471</xdr:rowOff>
    </xdr:from>
    <xdr:to>
      <xdr:col>19</xdr:col>
      <xdr:colOff>239057</xdr:colOff>
      <xdr:row>12</xdr:row>
      <xdr:rowOff>164353</xdr:rowOff>
    </xdr:to>
    <xdr:graphicFrame macro="">
      <xdr:nvGraphicFramePr>
        <xdr:cNvPr id="30" name="Diagramm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18675</xdr:colOff>
      <xdr:row>13</xdr:row>
      <xdr:rowOff>44075</xdr:rowOff>
    </xdr:from>
    <xdr:to>
      <xdr:col>22</xdr:col>
      <xdr:colOff>634999</xdr:colOff>
      <xdr:row>27</xdr:row>
      <xdr:rowOff>261470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197566</xdr:colOff>
      <xdr:row>15</xdr:row>
      <xdr:rowOff>426867</xdr:rowOff>
    </xdr:from>
    <xdr:to>
      <xdr:col>43</xdr:col>
      <xdr:colOff>634752</xdr:colOff>
      <xdr:row>30</xdr:row>
      <xdr:rowOff>200644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185593</xdr:colOff>
      <xdr:row>30</xdr:row>
      <xdr:rowOff>304800</xdr:rowOff>
    </xdr:from>
    <xdr:to>
      <xdr:col>43</xdr:col>
      <xdr:colOff>638175</xdr:colOff>
      <xdr:row>43</xdr:row>
      <xdr:rowOff>373013</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419100</xdr:colOff>
      <xdr:row>15</xdr:row>
      <xdr:rowOff>266700</xdr:rowOff>
    </xdr:from>
    <xdr:to>
      <xdr:col>68</xdr:col>
      <xdr:colOff>495300</xdr:colOff>
      <xdr:row>29</xdr:row>
      <xdr:rowOff>409574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84110</xdr:colOff>
      <xdr:row>0</xdr:row>
      <xdr:rowOff>97118</xdr:rowOff>
    </xdr:from>
    <xdr:to>
      <xdr:col>17</xdr:col>
      <xdr:colOff>44825</xdr:colOff>
      <xdr:row>12</xdr:row>
      <xdr:rowOff>29882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242794</xdr:colOff>
      <xdr:row>0</xdr:row>
      <xdr:rowOff>141194</xdr:rowOff>
    </xdr:from>
    <xdr:to>
      <xdr:col>24</xdr:col>
      <xdr:colOff>664882</xdr:colOff>
      <xdr:row>21</xdr:row>
      <xdr:rowOff>112060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28863</xdr:colOff>
      <xdr:row>13</xdr:row>
      <xdr:rowOff>92926</xdr:rowOff>
    </xdr:from>
    <xdr:to>
      <xdr:col>53</xdr:col>
      <xdr:colOff>533976</xdr:colOff>
      <xdr:row>30</xdr:row>
      <xdr:rowOff>230908</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250264</xdr:colOff>
      <xdr:row>1</xdr:row>
      <xdr:rowOff>17930</xdr:rowOff>
    </xdr:from>
    <xdr:to>
      <xdr:col>20</xdr:col>
      <xdr:colOff>141940</xdr:colOff>
      <xdr:row>10</xdr:row>
      <xdr:rowOff>171823</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164352</xdr:colOff>
      <xdr:row>0</xdr:row>
      <xdr:rowOff>167340</xdr:rowOff>
    </xdr:from>
    <xdr:to>
      <xdr:col>15</xdr:col>
      <xdr:colOff>504264</xdr:colOff>
      <xdr:row>30</xdr:row>
      <xdr:rowOff>145676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489323</xdr:colOff>
      <xdr:row>2</xdr:row>
      <xdr:rowOff>126251</xdr:rowOff>
    </xdr:from>
    <xdr:to>
      <xdr:col>13</xdr:col>
      <xdr:colOff>7470</xdr:colOff>
      <xdr:row>24</xdr:row>
      <xdr:rowOff>7470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418353</xdr:colOff>
      <xdr:row>2</xdr:row>
      <xdr:rowOff>29883</xdr:rowOff>
    </xdr:from>
    <xdr:to>
      <xdr:col>18</xdr:col>
      <xdr:colOff>493058</xdr:colOff>
      <xdr:row>10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757100</xdr:colOff>
      <xdr:row>2</xdr:row>
      <xdr:rowOff>65141</xdr:rowOff>
    </xdr:from>
    <xdr:to>
      <xdr:col>19</xdr:col>
      <xdr:colOff>371929</xdr:colOff>
      <xdr:row>17</xdr:row>
      <xdr:rowOff>154215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187274</xdr:colOff>
      <xdr:row>0</xdr:row>
      <xdr:rowOff>144632</xdr:rowOff>
    </xdr:from>
    <xdr:to>
      <xdr:col>20</xdr:col>
      <xdr:colOff>127000</xdr:colOff>
      <xdr:row>11</xdr:row>
      <xdr:rowOff>164353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145040</xdr:colOff>
      <xdr:row>2</xdr:row>
      <xdr:rowOff>17334</xdr:rowOff>
    </xdr:from>
    <xdr:to>
      <xdr:col>17</xdr:col>
      <xdr:colOff>478118</xdr:colOff>
      <xdr:row>10</xdr:row>
      <xdr:rowOff>373529</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552449</xdr:colOff>
      <xdr:row>0</xdr:row>
      <xdr:rowOff>104775</xdr:rowOff>
    </xdr:from>
    <xdr:to>
      <xdr:col>18</xdr:col>
      <xdr:colOff>420412</xdr:colOff>
      <xdr:row>14</xdr:row>
      <xdr:rowOff>67223</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56031</xdr:colOff>
      <xdr:row>1</xdr:row>
      <xdr:rowOff>33617</xdr:rowOff>
    </xdr:from>
    <xdr:to>
      <xdr:col>16</xdr:col>
      <xdr:colOff>275259</xdr:colOff>
      <xdr:row>13</xdr:row>
      <xdr:rowOff>218579</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446104</xdr:colOff>
      <xdr:row>1</xdr:row>
      <xdr:rowOff>36794</xdr:rowOff>
    </xdr:from>
    <xdr:to>
      <xdr:col>21</xdr:col>
      <xdr:colOff>1166382</xdr:colOff>
      <xdr:row>13</xdr:row>
      <xdr:rowOff>253505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1480725</xdr:colOff>
      <xdr:row>7</xdr:row>
      <xdr:rowOff>178263</xdr:rowOff>
    </xdr:from>
    <xdr:to>
      <xdr:col>29</xdr:col>
      <xdr:colOff>498341</xdr:colOff>
      <xdr:row>22</xdr:row>
      <xdr:rowOff>96047</xdr:rowOff>
    </xdr:to>
    <xdr:graphicFrame macro="">
      <xdr:nvGraphicFramePr>
        <xdr:cNvPr id="22"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510812</xdr:colOff>
      <xdr:row>1</xdr:row>
      <xdr:rowOff>33617</xdr:rowOff>
    </xdr:from>
    <xdr:to>
      <xdr:col>17</xdr:col>
      <xdr:colOff>302559</xdr:colOff>
      <xdr:row>14</xdr:row>
      <xdr:rowOff>44822</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ieler\Desktop\Projekte\DKLK\Daten_Alle_210412\Bund_Auswertung_DKLK_2021_20210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ge 1"/>
      <sheetName val="Frage 2"/>
      <sheetName val="Frage 3"/>
      <sheetName val="Frage 4"/>
      <sheetName val="Frage 5"/>
      <sheetName val="Frage 6"/>
      <sheetName val="Frage 7 und 8"/>
      <sheetName val="Frage 9"/>
      <sheetName val="Frage 10"/>
      <sheetName val="Frage 11"/>
      <sheetName val="Frage 12"/>
      <sheetName val="Frage 13"/>
      <sheetName val="Frage 14"/>
      <sheetName val="Frage 15"/>
      <sheetName val="Frage 16"/>
      <sheetName val="Frage 17"/>
      <sheetName val="Frage 18"/>
      <sheetName val="Frage 19"/>
      <sheetName val="Frage 20"/>
      <sheetName val="Frage 21"/>
      <sheetName val="Frage 22 und 23"/>
      <sheetName val="Frage 24"/>
      <sheetName val="Frage 25"/>
      <sheetName val="Frage 26"/>
      <sheetName val="Frage 27"/>
      <sheetName val="Frage 28"/>
      <sheetName val="Frage 29"/>
      <sheetName val="Frage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keine</v>
          </cell>
          <cell r="E3">
            <v>28.548123980424144</v>
          </cell>
        </row>
        <row r="4">
          <cell r="B4" t="str">
            <v>1-3 Tage</v>
          </cell>
          <cell r="E4">
            <v>39.151712887438826</v>
          </cell>
        </row>
        <row r="5">
          <cell r="B5" t="str">
            <v>4-6 Tage</v>
          </cell>
          <cell r="E5">
            <v>16.87252388720578</v>
          </cell>
        </row>
        <row r="6">
          <cell r="B6" t="str">
            <v>7-9 Tage</v>
          </cell>
          <cell r="E6">
            <v>6.3854579352132372</v>
          </cell>
        </row>
        <row r="7">
          <cell r="B7" t="str">
            <v>10-12 Tage</v>
          </cell>
          <cell r="E7">
            <v>3.4723840596597526</v>
          </cell>
        </row>
        <row r="8">
          <cell r="B8" t="str">
            <v>&gt; 12 Tage</v>
          </cell>
          <cell r="E8">
            <v>5.5697972500582615</v>
          </cell>
        </row>
      </sheetData>
      <sheetData sheetId="14"/>
      <sheetData sheetId="15"/>
      <sheetData sheetId="16"/>
      <sheetData sheetId="17">
        <row r="3">
          <cell r="B3" t="str">
            <v>Nie</v>
          </cell>
          <cell r="E3">
            <v>12.150639507342492</v>
          </cell>
        </row>
        <row r="4">
          <cell r="B4" t="str">
            <v>Weniger als 10%</v>
          </cell>
          <cell r="E4">
            <v>24.348649928943626</v>
          </cell>
        </row>
        <row r="5">
          <cell r="B5" t="str">
            <v>10 bis 20%</v>
          </cell>
          <cell r="E5">
            <v>23.188062529606821</v>
          </cell>
        </row>
        <row r="6">
          <cell r="B6" t="str">
            <v>20 bis 40%</v>
          </cell>
          <cell r="E6">
            <v>21.648507816200851</v>
          </cell>
        </row>
        <row r="7">
          <cell r="B7" t="str">
            <v>40 bis 60%</v>
          </cell>
          <cell r="E7">
            <v>11.369019422074846</v>
          </cell>
        </row>
        <row r="8">
          <cell r="B8" t="str">
            <v>Über 60%</v>
          </cell>
          <cell r="E8">
            <v>7.2951207958313598</v>
          </cell>
        </row>
      </sheetData>
      <sheetData sheetId="18"/>
      <sheetData sheetId="19">
        <row r="3">
          <cell r="B3" t="str">
            <v>Trifft voll und ganz zu</v>
          </cell>
          <cell r="E3">
            <v>24.715639810426541</v>
          </cell>
        </row>
        <row r="4">
          <cell r="B4" t="str">
            <v>Trifft zu</v>
          </cell>
          <cell r="E4">
            <v>34.881516587677723</v>
          </cell>
        </row>
        <row r="5">
          <cell r="B5" t="str">
            <v>Trifft eher zu</v>
          </cell>
          <cell r="E5">
            <v>27.985781990521325</v>
          </cell>
        </row>
        <row r="6">
          <cell r="B6" t="str">
            <v>Trifft eher nicht zu</v>
          </cell>
          <cell r="E6">
            <v>8.9336492890995274</v>
          </cell>
        </row>
        <row r="7">
          <cell r="B7" t="str">
            <v>Trifft nicht zu</v>
          </cell>
          <cell r="E7">
            <v>2.8436018957345972</v>
          </cell>
        </row>
        <row r="8">
          <cell r="B8" t="str">
            <v>Trifft überhaupt nicht zu</v>
          </cell>
          <cell r="E8">
            <v>0.63981042654028442</v>
          </cell>
        </row>
      </sheetData>
      <sheetData sheetId="20"/>
      <sheetData sheetId="21"/>
      <sheetData sheetId="22"/>
      <sheetData sheetId="23"/>
      <sheetData sheetId="24"/>
      <sheetData sheetId="25">
        <row r="3">
          <cell r="B3" t="str">
            <v>Kein Ausfall</v>
          </cell>
          <cell r="E3">
            <v>24.205256570713392</v>
          </cell>
        </row>
        <row r="4">
          <cell r="B4" t="str">
            <v>Bis zu 10%</v>
          </cell>
          <cell r="E4">
            <v>33.842302878598247</v>
          </cell>
        </row>
        <row r="5">
          <cell r="B5" t="str">
            <v>10% - 20%</v>
          </cell>
          <cell r="E5">
            <v>19.849812265331664</v>
          </cell>
        </row>
        <row r="6">
          <cell r="B6" t="str">
            <v>20% - 30%</v>
          </cell>
          <cell r="E6">
            <v>13.116395494367961</v>
          </cell>
        </row>
        <row r="7">
          <cell r="B7" t="str">
            <v>30% - 40%</v>
          </cell>
          <cell r="E7">
            <v>5.1814768460575724</v>
          </cell>
        </row>
        <row r="8">
          <cell r="B8" t="str">
            <v>Mehr als 50%</v>
          </cell>
          <cell r="E8">
            <v>3.8047559449311636</v>
          </cell>
        </row>
      </sheetData>
      <sheetData sheetId="26"/>
      <sheetData sheetId="2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93" zoomScaleNormal="100" workbookViewId="0">
      <selection activeCell="C14" sqref="C14"/>
    </sheetView>
  </sheetViews>
  <sheetFormatPr baseColWidth="10" defaultColWidth="10.81640625" defaultRowHeight="14.5"/>
  <cols>
    <col min="1" max="1" width="59.26953125" style="8" bestFit="1" customWidth="1"/>
    <col min="2" max="2" width="19.26953125" style="8" bestFit="1" customWidth="1"/>
    <col min="3" max="3" width="144.81640625" style="8" customWidth="1"/>
    <col min="4" max="4" width="24.54296875" style="8" bestFit="1" customWidth="1"/>
    <col min="5" max="5" width="22.7265625" style="8" bestFit="1" customWidth="1"/>
    <col min="6" max="6" width="17.54296875" style="8" bestFit="1" customWidth="1"/>
    <col min="7" max="7" width="40.81640625" style="8" bestFit="1" customWidth="1"/>
    <col min="8" max="8" width="40.81640625" style="8" customWidth="1"/>
    <col min="9" max="9" width="16.1796875" style="8" customWidth="1"/>
    <col min="10" max="21" width="10.81640625" style="8"/>
    <col min="22" max="22" width="39.54296875" style="8" bestFit="1" customWidth="1"/>
    <col min="23" max="16384" width="10.81640625" style="8"/>
  </cols>
  <sheetData>
    <row r="1" spans="1:9" ht="24" customHeight="1">
      <c r="A1"/>
      <c r="B1" s="30" t="s">
        <v>177</v>
      </c>
      <c r="C1" s="30" t="s">
        <v>178</v>
      </c>
      <c r="D1" s="30" t="s">
        <v>179</v>
      </c>
      <c r="E1" s="30" t="s">
        <v>180</v>
      </c>
      <c r="F1" s="36" t="s">
        <v>217</v>
      </c>
      <c r="G1" s="36" t="s">
        <v>185</v>
      </c>
      <c r="H1" s="36" t="s">
        <v>655</v>
      </c>
      <c r="I1" s="36" t="s">
        <v>665</v>
      </c>
    </row>
    <row r="2" spans="1:9" ht="15" customHeight="1">
      <c r="A2" s="588" t="s">
        <v>181</v>
      </c>
      <c r="B2" s="38" t="s">
        <v>196</v>
      </c>
      <c r="C2" s="38" t="s">
        <v>1</v>
      </c>
      <c r="D2" s="38" t="s">
        <v>182</v>
      </c>
      <c r="E2" s="34"/>
      <c r="F2" s="34"/>
      <c r="G2" s="8" t="s">
        <v>318</v>
      </c>
      <c r="I2" s="327"/>
    </row>
    <row r="3" spans="1:9">
      <c r="A3" s="588"/>
      <c r="B3" s="31" t="s">
        <v>197</v>
      </c>
      <c r="C3" s="31" t="s">
        <v>218</v>
      </c>
      <c r="D3" s="31" t="s">
        <v>183</v>
      </c>
      <c r="E3" s="34"/>
      <c r="F3" s="34"/>
      <c r="I3" s="327"/>
    </row>
    <row r="4" spans="1:9">
      <c r="A4" s="588"/>
      <c r="B4" s="31" t="s">
        <v>198</v>
      </c>
      <c r="C4" s="31" t="s">
        <v>2</v>
      </c>
      <c r="D4" s="31" t="s">
        <v>183</v>
      </c>
      <c r="E4" s="34"/>
      <c r="F4" s="34">
        <v>1</v>
      </c>
      <c r="G4" s="8" t="s">
        <v>668</v>
      </c>
      <c r="I4" s="327"/>
    </row>
    <row r="5" spans="1:9">
      <c r="A5" s="588"/>
      <c r="B5" s="31" t="s">
        <v>199</v>
      </c>
      <c r="C5" s="31" t="s">
        <v>4</v>
      </c>
      <c r="D5" s="31" t="s">
        <v>183</v>
      </c>
      <c r="E5" s="34"/>
      <c r="F5" s="34"/>
      <c r="I5" s="327"/>
    </row>
    <row r="6" spans="1:9">
      <c r="A6" s="588"/>
      <c r="B6" s="31" t="s">
        <v>200</v>
      </c>
      <c r="C6" s="31" t="s">
        <v>5</v>
      </c>
      <c r="D6" s="31" t="s">
        <v>183</v>
      </c>
      <c r="E6" s="35"/>
      <c r="F6" s="34">
        <v>1</v>
      </c>
      <c r="G6" s="8" t="s">
        <v>667</v>
      </c>
      <c r="I6" s="327"/>
    </row>
    <row r="7" spans="1:9">
      <c r="A7" s="588"/>
      <c r="B7" s="38" t="s">
        <v>201</v>
      </c>
      <c r="C7" s="38" t="s">
        <v>219</v>
      </c>
      <c r="D7" s="38" t="s">
        <v>182</v>
      </c>
      <c r="E7" s="34"/>
      <c r="F7" s="34"/>
      <c r="I7" s="327"/>
    </row>
    <row r="8" spans="1:9">
      <c r="A8" s="588"/>
      <c r="B8" s="38" t="s">
        <v>202</v>
      </c>
      <c r="C8" s="38" t="s">
        <v>6</v>
      </c>
      <c r="D8" s="38" t="s">
        <v>182</v>
      </c>
      <c r="E8" s="34"/>
      <c r="F8" s="34"/>
      <c r="G8" s="8" t="s">
        <v>666</v>
      </c>
      <c r="I8" s="327"/>
    </row>
    <row r="9" spans="1:9" ht="43.5">
      <c r="A9" s="588" t="s">
        <v>124</v>
      </c>
      <c r="B9" s="38" t="s">
        <v>203</v>
      </c>
      <c r="C9" s="38" t="s">
        <v>7</v>
      </c>
      <c r="D9" s="38" t="s">
        <v>182</v>
      </c>
      <c r="E9" s="35"/>
      <c r="F9" s="34"/>
      <c r="G9" s="326" t="s">
        <v>670</v>
      </c>
      <c r="H9" s="346" t="s">
        <v>669</v>
      </c>
      <c r="I9" s="327" t="s">
        <v>664</v>
      </c>
    </row>
    <row r="10" spans="1:9">
      <c r="A10" s="588"/>
      <c r="B10" s="38" t="s">
        <v>204</v>
      </c>
      <c r="C10" s="38" t="s">
        <v>8</v>
      </c>
      <c r="D10" s="38" t="s">
        <v>182</v>
      </c>
      <c r="E10" s="35"/>
      <c r="F10" s="34"/>
      <c r="I10" s="327" t="s">
        <v>664</v>
      </c>
    </row>
    <row r="11" spans="1:9" ht="15" customHeight="1">
      <c r="A11" s="588" t="s">
        <v>129</v>
      </c>
      <c r="B11" s="38" t="s">
        <v>205</v>
      </c>
      <c r="C11" s="38" t="s">
        <v>166</v>
      </c>
      <c r="D11" s="38" t="s">
        <v>182</v>
      </c>
      <c r="E11" s="34"/>
      <c r="F11" s="34"/>
      <c r="G11" s="8" t="s">
        <v>317</v>
      </c>
      <c r="I11" s="327" t="s">
        <v>664</v>
      </c>
    </row>
    <row r="12" spans="1:9" ht="232">
      <c r="A12" s="588"/>
      <c r="B12" s="38" t="s">
        <v>221</v>
      </c>
      <c r="C12" s="38" t="s">
        <v>220</v>
      </c>
      <c r="D12" s="38" t="s">
        <v>182</v>
      </c>
      <c r="E12" s="32">
        <v>1</v>
      </c>
      <c r="F12" s="34"/>
      <c r="H12" s="347" t="s">
        <v>684</v>
      </c>
      <c r="I12" s="327" t="s">
        <v>664</v>
      </c>
    </row>
    <row r="13" spans="1:9">
      <c r="A13" s="588"/>
      <c r="B13" s="34" t="s">
        <v>222</v>
      </c>
      <c r="C13" s="34" t="s">
        <v>231</v>
      </c>
      <c r="D13" s="34" t="s">
        <v>184</v>
      </c>
      <c r="E13" s="32">
        <v>1</v>
      </c>
      <c r="F13" s="34"/>
      <c r="H13" s="17"/>
      <c r="I13" s="327"/>
    </row>
    <row r="14" spans="1:9">
      <c r="A14" s="588"/>
      <c r="B14" s="38" t="s">
        <v>206</v>
      </c>
      <c r="C14" s="38" t="s">
        <v>169</v>
      </c>
      <c r="D14" s="38" t="s">
        <v>182</v>
      </c>
      <c r="E14" s="34"/>
      <c r="F14" s="34"/>
      <c r="G14" s="8" t="s">
        <v>319</v>
      </c>
      <c r="H14" s="346" t="s">
        <v>685</v>
      </c>
      <c r="I14" s="327" t="s">
        <v>664</v>
      </c>
    </row>
    <row r="15" spans="1:9">
      <c r="A15" s="588"/>
      <c r="B15" s="38" t="s">
        <v>223</v>
      </c>
      <c r="C15" s="38" t="s">
        <v>232</v>
      </c>
      <c r="D15" s="38" t="s">
        <v>182</v>
      </c>
      <c r="E15" s="32">
        <v>1</v>
      </c>
      <c r="F15" s="34"/>
      <c r="H15" s="17"/>
      <c r="I15" s="327" t="s">
        <v>664</v>
      </c>
    </row>
    <row r="16" spans="1:9" ht="15" customHeight="1">
      <c r="A16" s="588"/>
      <c r="B16" s="38" t="s">
        <v>207</v>
      </c>
      <c r="C16" s="38" t="s">
        <v>167</v>
      </c>
      <c r="D16" s="38" t="s">
        <v>182</v>
      </c>
      <c r="E16" s="34"/>
      <c r="F16" s="34"/>
      <c r="G16" s="8" t="s">
        <v>326</v>
      </c>
      <c r="H16" s="346" t="s">
        <v>656</v>
      </c>
      <c r="I16" s="327" t="s">
        <v>664</v>
      </c>
    </row>
    <row r="17" spans="1:9">
      <c r="A17" s="588"/>
      <c r="B17" s="40" t="s">
        <v>224</v>
      </c>
      <c r="C17" s="40" t="s">
        <v>233</v>
      </c>
      <c r="D17" s="40" t="s">
        <v>234</v>
      </c>
      <c r="E17" s="34">
        <v>1</v>
      </c>
      <c r="F17" s="34">
        <v>1</v>
      </c>
      <c r="H17" s="17"/>
      <c r="I17" s="327"/>
    </row>
    <row r="18" spans="1:9" ht="15" customHeight="1">
      <c r="A18" s="42" t="s">
        <v>130</v>
      </c>
      <c r="B18" s="38" t="s">
        <v>208</v>
      </c>
      <c r="C18" s="38" t="s">
        <v>235</v>
      </c>
      <c r="D18" s="38" t="s">
        <v>182</v>
      </c>
      <c r="E18" s="34"/>
      <c r="F18" s="34"/>
      <c r="H18" s="346" t="s">
        <v>686</v>
      </c>
      <c r="I18" s="327" t="s">
        <v>664</v>
      </c>
    </row>
    <row r="19" spans="1:9">
      <c r="A19" s="588" t="s">
        <v>252</v>
      </c>
      <c r="B19" s="38" t="s">
        <v>209</v>
      </c>
      <c r="C19" s="38" t="s">
        <v>236</v>
      </c>
      <c r="D19" s="38" t="s">
        <v>182</v>
      </c>
      <c r="E19" s="34"/>
      <c r="F19" s="34"/>
      <c r="H19" s="327" t="s">
        <v>658</v>
      </c>
      <c r="I19" s="327" t="s">
        <v>664</v>
      </c>
    </row>
    <row r="20" spans="1:9">
      <c r="A20" s="588"/>
      <c r="B20" s="40" t="s">
        <v>225</v>
      </c>
      <c r="C20" s="40" t="s">
        <v>14</v>
      </c>
      <c r="D20" s="40" t="s">
        <v>234</v>
      </c>
      <c r="E20" s="34">
        <v>1</v>
      </c>
      <c r="F20" s="34"/>
      <c r="H20" s="327" t="s">
        <v>659</v>
      </c>
      <c r="I20" s="327" t="s">
        <v>664</v>
      </c>
    </row>
    <row r="21" spans="1:9">
      <c r="A21" s="588"/>
      <c r="B21" s="38" t="s">
        <v>210</v>
      </c>
      <c r="C21" s="38" t="s">
        <v>237</v>
      </c>
      <c r="D21" s="38" t="s">
        <v>182</v>
      </c>
      <c r="E21" s="34"/>
      <c r="F21" s="34"/>
      <c r="H21" s="327" t="s">
        <v>660</v>
      </c>
      <c r="I21" s="327" t="s">
        <v>664</v>
      </c>
    </row>
    <row r="22" spans="1:9">
      <c r="A22" s="588"/>
      <c r="B22" s="38" t="s">
        <v>211</v>
      </c>
      <c r="C22" s="38" t="s">
        <v>238</v>
      </c>
      <c r="D22" s="38" t="s">
        <v>182</v>
      </c>
      <c r="E22" s="34"/>
      <c r="F22" s="34"/>
      <c r="H22" s="327" t="s">
        <v>660</v>
      </c>
      <c r="I22" s="327" t="s">
        <v>664</v>
      </c>
    </row>
    <row r="23" spans="1:9" ht="15" customHeight="1">
      <c r="A23" s="588" t="s">
        <v>253</v>
      </c>
      <c r="B23" s="38" t="s">
        <v>212</v>
      </c>
      <c r="C23" s="38" t="s">
        <v>239</v>
      </c>
      <c r="D23" s="38" t="s">
        <v>182</v>
      </c>
      <c r="E23" s="34"/>
      <c r="F23" s="34"/>
      <c r="G23" s="8" t="s">
        <v>320</v>
      </c>
      <c r="H23" s="327" t="s">
        <v>661</v>
      </c>
      <c r="I23" s="327" t="s">
        <v>664</v>
      </c>
    </row>
    <row r="24" spans="1:9">
      <c r="A24" s="588"/>
      <c r="B24" s="38" t="s">
        <v>213</v>
      </c>
      <c r="C24" s="38" t="s">
        <v>240</v>
      </c>
      <c r="D24" s="38" t="s">
        <v>182</v>
      </c>
      <c r="E24" s="34"/>
      <c r="F24" s="34"/>
      <c r="I24" s="327" t="s">
        <v>664</v>
      </c>
    </row>
    <row r="25" spans="1:9">
      <c r="A25" s="588"/>
      <c r="B25" s="38" t="s">
        <v>226</v>
      </c>
      <c r="C25" s="38" t="s">
        <v>241</v>
      </c>
      <c r="D25" s="38" t="s">
        <v>182</v>
      </c>
      <c r="E25" s="32">
        <v>1</v>
      </c>
      <c r="F25" s="34"/>
      <c r="H25" s="327" t="s">
        <v>662</v>
      </c>
      <c r="I25" s="327"/>
    </row>
    <row r="26" spans="1:9">
      <c r="A26" s="588"/>
      <c r="B26" s="38" t="s">
        <v>227</v>
      </c>
      <c r="C26" s="38" t="s">
        <v>242</v>
      </c>
      <c r="D26" s="38" t="s">
        <v>182</v>
      </c>
      <c r="E26" s="32">
        <v>1</v>
      </c>
      <c r="F26" s="34">
        <v>1</v>
      </c>
      <c r="G26" s="8" t="s">
        <v>321</v>
      </c>
      <c r="H26" s="327" t="s">
        <v>663</v>
      </c>
      <c r="I26" s="327"/>
    </row>
    <row r="27" spans="1:9">
      <c r="A27" s="588"/>
      <c r="B27" s="41" t="s">
        <v>214</v>
      </c>
      <c r="C27" s="41" t="s">
        <v>243</v>
      </c>
      <c r="D27" s="41" t="s">
        <v>234</v>
      </c>
      <c r="H27" s="327" t="s">
        <v>657</v>
      </c>
      <c r="I27" s="327"/>
    </row>
    <row r="28" spans="1:9">
      <c r="A28" s="588"/>
      <c r="B28" s="41" t="s">
        <v>228</v>
      </c>
      <c r="C28" s="41" t="s">
        <v>244</v>
      </c>
      <c r="D28" s="41" t="s">
        <v>234</v>
      </c>
      <c r="E28" s="8">
        <v>1</v>
      </c>
      <c r="F28" s="8">
        <v>1</v>
      </c>
      <c r="H28" s="327" t="s">
        <v>688</v>
      </c>
      <c r="I28" s="327"/>
    </row>
    <row r="29" spans="1:9">
      <c r="A29" s="588"/>
      <c r="B29" s="39" t="s">
        <v>229</v>
      </c>
      <c r="C29" s="39" t="s">
        <v>245</v>
      </c>
      <c r="D29" s="38" t="s">
        <v>182</v>
      </c>
      <c r="E29" s="37">
        <v>1</v>
      </c>
      <c r="F29" s="8">
        <v>1</v>
      </c>
      <c r="G29" s="8" t="s">
        <v>322</v>
      </c>
      <c r="I29" s="327"/>
    </row>
    <row r="30" spans="1:9">
      <c r="A30" s="588"/>
      <c r="B30" s="39" t="s">
        <v>215</v>
      </c>
      <c r="C30" s="39" t="s">
        <v>246</v>
      </c>
      <c r="D30" s="38" t="s">
        <v>182</v>
      </c>
      <c r="H30" s="327" t="s">
        <v>689</v>
      </c>
      <c r="I30" s="327"/>
    </row>
    <row r="31" spans="1:9">
      <c r="A31" s="588"/>
      <c r="B31" s="41" t="s">
        <v>230</v>
      </c>
      <c r="C31" s="41" t="s">
        <v>247</v>
      </c>
      <c r="D31" s="41" t="s">
        <v>234</v>
      </c>
      <c r="E31" s="8">
        <v>1</v>
      </c>
      <c r="H31" s="327" t="s">
        <v>690</v>
      </c>
      <c r="I31" s="327"/>
    </row>
    <row r="32" spans="1:9">
      <c r="A32" s="43" t="s">
        <v>254</v>
      </c>
      <c r="B32" s="8" t="s">
        <v>216</v>
      </c>
      <c r="C32" s="8" t="s">
        <v>248</v>
      </c>
      <c r="D32" s="8" t="s">
        <v>184</v>
      </c>
      <c r="I32" s="8" t="s">
        <v>664</v>
      </c>
    </row>
    <row r="37" spans="1:5">
      <c r="A37" s="8" t="s">
        <v>250</v>
      </c>
      <c r="B37" s="8">
        <v>4761</v>
      </c>
      <c r="C37" s="8">
        <v>4853</v>
      </c>
    </row>
    <row r="38" spans="1:5">
      <c r="A38" s="8" t="s">
        <v>315</v>
      </c>
      <c r="B38" s="8">
        <v>2877</v>
      </c>
      <c r="C38" s="8">
        <v>2932</v>
      </c>
    </row>
    <row r="39" spans="1:5">
      <c r="A39" s="8" t="s">
        <v>316</v>
      </c>
      <c r="B39" s="8">
        <v>4736</v>
      </c>
      <c r="C39" s="8">
        <f>C37-C40</f>
        <v>4827</v>
      </c>
    </row>
    <row r="40" spans="1:5">
      <c r="A40" s="8" t="s">
        <v>249</v>
      </c>
      <c r="B40" s="8">
        <v>25</v>
      </c>
      <c r="C40" s="8">
        <v>26</v>
      </c>
    </row>
    <row r="41" spans="1:5">
      <c r="A41" s="8" t="s">
        <v>251</v>
      </c>
      <c r="B41" s="8">
        <v>4736</v>
      </c>
      <c r="C41" s="8">
        <v>4827</v>
      </c>
    </row>
    <row r="43" spans="1:5">
      <c r="A43" s="19" t="s">
        <v>327</v>
      </c>
      <c r="B43" s="19"/>
      <c r="C43" s="19">
        <v>1852</v>
      </c>
    </row>
    <row r="44" spans="1:5">
      <c r="A44" s="19" t="s">
        <v>328</v>
      </c>
      <c r="B44" s="19"/>
      <c r="C44" s="19">
        <v>3001</v>
      </c>
    </row>
    <row r="47" spans="1:5">
      <c r="A47" s="8" t="s">
        <v>314</v>
      </c>
    </row>
    <row r="48" spans="1:5">
      <c r="A48" s="44" t="s">
        <v>255</v>
      </c>
      <c r="B48" s="44">
        <v>13284509395</v>
      </c>
      <c r="C48" s="44">
        <v>412395934</v>
      </c>
      <c r="D48" s="44" t="s">
        <v>256</v>
      </c>
      <c r="E48" s="44" t="s">
        <v>257</v>
      </c>
    </row>
    <row r="49" spans="1:5">
      <c r="A49" s="44" t="s">
        <v>258</v>
      </c>
      <c r="B49" s="44">
        <v>13280288683</v>
      </c>
      <c r="C49" s="44">
        <v>412395934</v>
      </c>
      <c r="D49" s="44" t="s">
        <v>259</v>
      </c>
      <c r="E49" s="44" t="s">
        <v>260</v>
      </c>
    </row>
    <row r="50" spans="1:5">
      <c r="A50" s="44" t="s">
        <v>261</v>
      </c>
      <c r="B50" s="44">
        <v>13255202375</v>
      </c>
      <c r="C50" s="44">
        <v>412395934</v>
      </c>
      <c r="D50" s="45">
        <v>44896.645474537036</v>
      </c>
      <c r="E50" s="45">
        <v>44896.648761574077</v>
      </c>
    </row>
    <row r="51" spans="1:5">
      <c r="A51" s="44" t="s">
        <v>262</v>
      </c>
      <c r="B51" s="44">
        <v>13255064294</v>
      </c>
      <c r="C51" s="44">
        <v>412395934</v>
      </c>
      <c r="D51" s="45">
        <v>44896.605173611111</v>
      </c>
      <c r="E51" s="45">
        <v>44896.609143518515</v>
      </c>
    </row>
    <row r="52" spans="1:5">
      <c r="A52" s="44" t="s">
        <v>263</v>
      </c>
      <c r="B52" s="44">
        <v>13248237718</v>
      </c>
      <c r="C52" s="44">
        <v>412395934</v>
      </c>
      <c r="D52" s="45">
        <v>44805.860821759263</v>
      </c>
      <c r="E52" s="45">
        <v>44805.862905092596</v>
      </c>
    </row>
    <row r="53" spans="1:5">
      <c r="A53" s="44" t="s">
        <v>264</v>
      </c>
      <c r="B53" s="44">
        <v>13273483428</v>
      </c>
      <c r="C53" s="44">
        <v>412395934</v>
      </c>
      <c r="D53" s="44" t="s">
        <v>265</v>
      </c>
      <c r="E53" s="44" t="s">
        <v>266</v>
      </c>
    </row>
    <row r="54" spans="1:5">
      <c r="A54" s="44" t="s">
        <v>267</v>
      </c>
      <c r="B54" s="44">
        <v>13275486905</v>
      </c>
      <c r="C54" s="44">
        <v>412395934</v>
      </c>
      <c r="D54" s="44" t="s">
        <v>268</v>
      </c>
      <c r="E54" s="44" t="s">
        <v>269</v>
      </c>
    </row>
    <row r="55" spans="1:5">
      <c r="A55" s="44" t="s">
        <v>270</v>
      </c>
      <c r="B55" s="44">
        <v>13286066148</v>
      </c>
      <c r="C55" s="44">
        <v>412395934</v>
      </c>
      <c r="D55" s="44" t="s">
        <v>271</v>
      </c>
      <c r="E55" s="44" t="s">
        <v>272</v>
      </c>
    </row>
    <row r="56" spans="1:5">
      <c r="A56" s="44" t="s">
        <v>273</v>
      </c>
      <c r="B56" s="44">
        <v>13275687491</v>
      </c>
      <c r="C56" s="44">
        <v>412395934</v>
      </c>
      <c r="D56" s="44" t="s">
        <v>274</v>
      </c>
      <c r="E56" s="44" t="s">
        <v>275</v>
      </c>
    </row>
    <row r="57" spans="1:5">
      <c r="A57" s="44" t="s">
        <v>276</v>
      </c>
      <c r="B57" s="44">
        <v>13275633072</v>
      </c>
      <c r="C57" s="44">
        <v>412395934</v>
      </c>
      <c r="D57" s="44" t="s">
        <v>277</v>
      </c>
      <c r="E57" s="44" t="s">
        <v>278</v>
      </c>
    </row>
    <row r="58" spans="1:5">
      <c r="A58" s="44" t="s">
        <v>279</v>
      </c>
      <c r="B58" s="44">
        <v>13264456123</v>
      </c>
      <c r="C58" s="44">
        <v>412395934</v>
      </c>
      <c r="D58" s="44" t="s">
        <v>280</v>
      </c>
      <c r="E58" s="44" t="s">
        <v>281</v>
      </c>
    </row>
    <row r="59" spans="1:5">
      <c r="A59" s="44" t="s">
        <v>282</v>
      </c>
      <c r="B59" s="44">
        <v>13263782748</v>
      </c>
      <c r="C59" s="44">
        <v>412395934</v>
      </c>
      <c r="D59" s="44" t="s">
        <v>283</v>
      </c>
      <c r="E59" s="44" t="s">
        <v>284</v>
      </c>
    </row>
    <row r="60" spans="1:5">
      <c r="A60" s="44" t="s">
        <v>285</v>
      </c>
      <c r="B60" s="44">
        <v>13258135428</v>
      </c>
      <c r="C60" s="44">
        <v>412395934</v>
      </c>
      <c r="D60" s="44" t="s">
        <v>286</v>
      </c>
      <c r="E60" s="44" t="s">
        <v>287</v>
      </c>
    </row>
    <row r="61" spans="1:5">
      <c r="A61" s="44" t="s">
        <v>288</v>
      </c>
      <c r="B61" s="44">
        <v>13257251914</v>
      </c>
      <c r="C61" s="44">
        <v>412395934</v>
      </c>
      <c r="D61" s="44" t="s">
        <v>289</v>
      </c>
      <c r="E61" s="44" t="s">
        <v>290</v>
      </c>
    </row>
    <row r="62" spans="1:5">
      <c r="A62" s="44" t="s">
        <v>291</v>
      </c>
      <c r="B62" s="44">
        <v>13255659273</v>
      </c>
      <c r="C62" s="44">
        <v>412395934</v>
      </c>
      <c r="D62" s="45">
        <v>44896.762627314813</v>
      </c>
      <c r="E62" s="45">
        <v>44896.763344907406</v>
      </c>
    </row>
    <row r="63" spans="1:5">
      <c r="A63" s="44" t="s">
        <v>292</v>
      </c>
      <c r="B63" s="44">
        <v>13202113772</v>
      </c>
      <c r="C63" s="44">
        <v>412395934</v>
      </c>
      <c r="D63" s="44" t="s">
        <v>293</v>
      </c>
      <c r="E63" s="44" t="s">
        <v>294</v>
      </c>
    </row>
    <row r="64" spans="1:5">
      <c r="A64" s="44" t="s">
        <v>295</v>
      </c>
      <c r="B64" s="44">
        <v>13201083199</v>
      </c>
      <c r="C64" s="44">
        <v>412395934</v>
      </c>
      <c r="D64" s="44" t="s">
        <v>296</v>
      </c>
      <c r="E64" s="44" t="s">
        <v>297</v>
      </c>
    </row>
    <row r="65" spans="1:5">
      <c r="A65" s="44" t="s">
        <v>298</v>
      </c>
      <c r="B65" s="44">
        <v>13197807766</v>
      </c>
      <c r="C65" s="44">
        <v>412395934</v>
      </c>
      <c r="D65" s="44" t="s">
        <v>299</v>
      </c>
      <c r="E65" s="44" t="s">
        <v>300</v>
      </c>
    </row>
    <row r="66" spans="1:5">
      <c r="A66" s="44" t="s">
        <v>301</v>
      </c>
      <c r="B66" s="44">
        <v>13194971834</v>
      </c>
      <c r="C66" s="44">
        <v>412395934</v>
      </c>
      <c r="D66" s="45">
        <v>44512.490497685183</v>
      </c>
      <c r="E66" s="45">
        <v>44512.491261574076</v>
      </c>
    </row>
    <row r="67" spans="1:5">
      <c r="A67" s="44" t="s">
        <v>302</v>
      </c>
      <c r="B67" s="44">
        <v>13194847694</v>
      </c>
      <c r="C67" s="44">
        <v>412395934</v>
      </c>
      <c r="D67" s="45">
        <v>44512.392256944448</v>
      </c>
      <c r="E67" s="45">
        <v>44512.395219907405</v>
      </c>
    </row>
    <row r="68" spans="1:5">
      <c r="A68" s="44" t="s">
        <v>303</v>
      </c>
      <c r="B68" s="44">
        <v>13189429169</v>
      </c>
      <c r="C68" s="44">
        <v>412395934</v>
      </c>
      <c r="D68" s="45">
        <v>44451.466006944444</v>
      </c>
      <c r="E68" s="45">
        <v>44451.466979166667</v>
      </c>
    </row>
    <row r="69" spans="1:5">
      <c r="A69" s="44" t="s">
        <v>304</v>
      </c>
      <c r="B69" s="44">
        <v>13208134741</v>
      </c>
      <c r="C69" s="44">
        <v>412395934</v>
      </c>
      <c r="D69" s="44" t="s">
        <v>305</v>
      </c>
      <c r="E69" s="44" t="s">
        <v>306</v>
      </c>
    </row>
    <row r="70" spans="1:5">
      <c r="A70" s="44" t="s">
        <v>307</v>
      </c>
      <c r="B70" s="44">
        <v>13181242678</v>
      </c>
      <c r="C70" s="44">
        <v>412395934</v>
      </c>
      <c r="D70" s="45">
        <v>44359.793368055558</v>
      </c>
      <c r="E70" s="45">
        <v>44359.794965277775</v>
      </c>
    </row>
    <row r="71" spans="1:5">
      <c r="A71" s="44" t="s">
        <v>308</v>
      </c>
      <c r="B71" s="44">
        <v>13275777866</v>
      </c>
      <c r="C71" s="44">
        <v>412395934</v>
      </c>
      <c r="D71" s="44" t="s">
        <v>309</v>
      </c>
      <c r="E71" s="44" t="s">
        <v>310</v>
      </c>
    </row>
    <row r="72" spans="1:5">
      <c r="A72" s="44" t="s">
        <v>313</v>
      </c>
      <c r="B72" s="44">
        <v>13280106418</v>
      </c>
      <c r="C72" s="44">
        <v>412395934</v>
      </c>
      <c r="D72" s="44" t="s">
        <v>311</v>
      </c>
      <c r="E72" s="44" t="s">
        <v>312</v>
      </c>
    </row>
    <row r="73" spans="1:5">
      <c r="A73" s="44" t="s">
        <v>325</v>
      </c>
      <c r="B73" s="44">
        <v>13297132007</v>
      </c>
      <c r="C73" s="44">
        <v>412395934</v>
      </c>
      <c r="D73" s="44" t="s">
        <v>323</v>
      </c>
      <c r="E73" s="44" t="s">
        <v>324</v>
      </c>
    </row>
    <row r="85" spans="2:2">
      <c r="B85" s="8">
        <v>4466</v>
      </c>
    </row>
    <row r="86" spans="2:2">
      <c r="B86" s="8">
        <v>4827</v>
      </c>
    </row>
    <row r="87" spans="2:2">
      <c r="B87" s="8">
        <f>(B86/B85)*100</f>
        <v>108.08329601433049</v>
      </c>
    </row>
  </sheetData>
  <sortState ref="A46:E69">
    <sortCondition ref="B46:B69"/>
  </sortState>
  <mergeCells count="5">
    <mergeCell ref="A2:A8"/>
    <mergeCell ref="A11:A17"/>
    <mergeCell ref="A19:A22"/>
    <mergeCell ref="A23:A31"/>
    <mergeCell ref="A9:A10"/>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1"/>
  <sheetViews>
    <sheetView zoomScale="85" zoomScaleNormal="85" workbookViewId="0">
      <selection sqref="A1:F1"/>
    </sheetView>
  </sheetViews>
  <sheetFormatPr baseColWidth="10" defaultColWidth="10.81640625" defaultRowHeight="14.5"/>
  <cols>
    <col min="1" max="1" width="24.81640625" style="8" customWidth="1"/>
    <col min="2" max="8" width="10.81640625" style="8"/>
    <col min="9" max="9" width="14.26953125" style="8" customWidth="1"/>
    <col min="10" max="21" width="10.81640625" style="8"/>
    <col min="22" max="22" width="39.54296875" style="8" bestFit="1" customWidth="1"/>
    <col min="23" max="33" width="10.81640625" style="8"/>
    <col min="34" max="34" width="19.54296875" style="8" bestFit="1" customWidth="1"/>
    <col min="35" max="16384" width="10.81640625" style="8"/>
  </cols>
  <sheetData>
    <row r="1" spans="1:97" ht="34" customHeight="1">
      <c r="A1" s="624" t="s">
        <v>7</v>
      </c>
      <c r="B1" s="624"/>
      <c r="C1" s="624"/>
      <c r="D1" s="624"/>
      <c r="E1" s="624"/>
      <c r="F1" s="624"/>
      <c r="G1" s="467"/>
      <c r="H1" s="7"/>
      <c r="I1" s="7"/>
      <c r="J1" s="7"/>
      <c r="K1" s="7"/>
      <c r="L1" s="7"/>
      <c r="M1" s="7"/>
      <c r="N1" s="7"/>
      <c r="O1" s="7"/>
      <c r="P1" s="7"/>
      <c r="Q1" s="7"/>
      <c r="R1" s="7"/>
      <c r="S1" s="7"/>
      <c r="T1" s="7"/>
      <c r="U1" s="7"/>
      <c r="V1" s="7"/>
      <c r="W1" s="7"/>
      <c r="X1" s="29"/>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24">
      <c r="A2" s="625" t="s">
        <v>0</v>
      </c>
      <c r="B2" s="625"/>
      <c r="C2" s="468" t="s">
        <v>19</v>
      </c>
      <c r="D2" s="469" t="s">
        <v>20</v>
      </c>
      <c r="E2" s="469" t="s">
        <v>21</v>
      </c>
      <c r="F2" s="470" t="s">
        <v>22</v>
      </c>
      <c r="G2" s="467"/>
      <c r="H2" s="7" t="s">
        <v>715</v>
      </c>
      <c r="I2" s="7" t="s">
        <v>333</v>
      </c>
      <c r="J2" s="7"/>
      <c r="K2" s="7"/>
      <c r="L2" s="7"/>
      <c r="M2" s="7"/>
      <c r="N2" s="7"/>
      <c r="O2" s="7"/>
      <c r="P2" s="7"/>
      <c r="Q2" s="7"/>
      <c r="R2" s="7"/>
      <c r="S2" s="7"/>
      <c r="T2" s="7"/>
      <c r="U2" s="7"/>
      <c r="V2" s="7"/>
      <c r="W2" s="2" t="s">
        <v>671</v>
      </c>
      <c r="X2" s="7" t="s">
        <v>715</v>
      </c>
      <c r="Y2" s="7" t="s">
        <v>333</v>
      </c>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23">
      <c r="A3" s="626" t="s">
        <v>16</v>
      </c>
      <c r="B3" s="471" t="s">
        <v>85</v>
      </c>
      <c r="C3" s="472">
        <v>34</v>
      </c>
      <c r="D3" s="473">
        <v>4.1463414634146343</v>
      </c>
      <c r="E3" s="473">
        <v>4.176904176904177</v>
      </c>
      <c r="F3" s="474">
        <v>4.176904176904177</v>
      </c>
      <c r="G3" s="467"/>
      <c r="H3" s="473">
        <v>4.176904176904177</v>
      </c>
      <c r="I3" s="475">
        <v>11.634695579649708</v>
      </c>
      <c r="J3" s="7"/>
      <c r="K3" s="7"/>
      <c r="L3" s="7"/>
      <c r="M3" s="7"/>
      <c r="N3" s="7"/>
      <c r="O3" s="7"/>
      <c r="P3" s="7"/>
      <c r="Q3" s="7"/>
      <c r="R3" s="7"/>
      <c r="S3" s="7"/>
      <c r="T3" s="7"/>
      <c r="U3" s="7"/>
      <c r="V3" s="7"/>
      <c r="W3" s="414" t="s">
        <v>86</v>
      </c>
      <c r="X3" s="7">
        <v>2.4</v>
      </c>
      <c r="Y3" s="106">
        <v>4.5</v>
      </c>
      <c r="AA3" s="7"/>
      <c r="AB3" s="7"/>
      <c r="AC3" s="7"/>
      <c r="AD3" s="7"/>
      <c r="AE3" s="7"/>
      <c r="AF3" s="7"/>
      <c r="AG3" s="7"/>
      <c r="AH3" s="7" t="s">
        <v>724</v>
      </c>
      <c r="AI3" s="7"/>
      <c r="AJ3" s="7"/>
      <c r="AK3" s="7"/>
      <c r="AL3" s="7"/>
      <c r="AM3" s="7"/>
      <c r="AN3" s="7"/>
      <c r="AO3" s="7" t="s">
        <v>715</v>
      </c>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23">
      <c r="A4" s="627"/>
      <c r="B4" s="476" t="s">
        <v>86</v>
      </c>
      <c r="C4" s="477">
        <v>19</v>
      </c>
      <c r="D4" s="478">
        <v>2.3170731707317072</v>
      </c>
      <c r="E4" s="478">
        <v>2.3341523341523338</v>
      </c>
      <c r="F4" s="479">
        <v>6.5110565110565108</v>
      </c>
      <c r="G4" s="467"/>
      <c r="H4" s="478">
        <v>2.3341523341523338</v>
      </c>
      <c r="I4" s="480">
        <v>3.9616346955796495</v>
      </c>
      <c r="J4" s="7"/>
      <c r="K4" s="7"/>
      <c r="L4" s="7"/>
      <c r="M4" s="7"/>
      <c r="N4" s="7"/>
      <c r="O4" s="7"/>
      <c r="P4" s="7"/>
      <c r="Q4" s="7"/>
      <c r="R4" s="7"/>
      <c r="S4" s="7"/>
      <c r="T4" s="7"/>
      <c r="U4" s="7"/>
      <c r="V4" s="7"/>
      <c r="W4" s="414" t="s">
        <v>87</v>
      </c>
      <c r="X4" s="7">
        <v>9.5</v>
      </c>
      <c r="Y4" s="107">
        <v>17.5</v>
      </c>
      <c r="AA4" s="7"/>
      <c r="AB4" s="7"/>
      <c r="AC4" s="7"/>
      <c r="AD4" s="7"/>
      <c r="AE4" s="624" t="s">
        <v>672</v>
      </c>
      <c r="AF4" s="624"/>
      <c r="AG4" s="624"/>
      <c r="AH4" s="624"/>
      <c r="AI4" s="624"/>
      <c r="AJ4" s="624"/>
      <c r="AK4" s="467"/>
      <c r="AL4" s="629" t="s">
        <v>672</v>
      </c>
      <c r="AM4" s="629"/>
      <c r="AN4" s="629"/>
      <c r="AO4" s="629"/>
      <c r="AP4" s="629"/>
      <c r="AQ4" s="629"/>
      <c r="AR4" s="328"/>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24">
      <c r="A5" s="627"/>
      <c r="B5" s="476" t="s">
        <v>87</v>
      </c>
      <c r="C5" s="477">
        <v>74</v>
      </c>
      <c r="D5" s="478">
        <v>9.0243902439024382</v>
      </c>
      <c r="E5" s="478">
        <v>9.0909090909090917</v>
      </c>
      <c r="F5" s="479">
        <v>15.601965601965603</v>
      </c>
      <c r="G5" s="467"/>
      <c r="H5" s="478">
        <v>9.0909090909090917</v>
      </c>
      <c r="I5" s="480">
        <v>15.492076730608842</v>
      </c>
      <c r="J5" s="7"/>
      <c r="K5" s="7"/>
      <c r="L5" s="7"/>
      <c r="M5" s="7"/>
      <c r="N5" s="7"/>
      <c r="O5" s="7"/>
      <c r="P5" s="7"/>
      <c r="Q5" s="7"/>
      <c r="R5" s="7"/>
      <c r="S5" s="7"/>
      <c r="T5" s="7"/>
      <c r="U5" s="7"/>
      <c r="V5" s="7"/>
      <c r="W5" s="414" t="s">
        <v>88</v>
      </c>
      <c r="X5" s="7">
        <v>16</v>
      </c>
      <c r="Y5" s="107">
        <v>19.600000000000001</v>
      </c>
      <c r="AA5" s="7"/>
      <c r="AB5" s="7"/>
      <c r="AC5" s="7"/>
      <c r="AD5" s="7"/>
      <c r="AE5" s="625" t="s">
        <v>0</v>
      </c>
      <c r="AF5" s="625"/>
      <c r="AG5" s="468" t="s">
        <v>19</v>
      </c>
      <c r="AH5" s="469" t="s">
        <v>20</v>
      </c>
      <c r="AI5" s="469" t="s">
        <v>21</v>
      </c>
      <c r="AJ5" s="470" t="s">
        <v>22</v>
      </c>
      <c r="AK5" s="467"/>
      <c r="AL5" s="630" t="s">
        <v>0</v>
      </c>
      <c r="AM5" s="630"/>
      <c r="AN5" s="329" t="s">
        <v>19</v>
      </c>
      <c r="AO5" s="330" t="s">
        <v>20</v>
      </c>
      <c r="AP5" s="330" t="s">
        <v>21</v>
      </c>
      <c r="AQ5" s="331" t="s">
        <v>22</v>
      </c>
      <c r="AR5" s="328"/>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c r="A6" s="627"/>
      <c r="B6" s="476" t="s">
        <v>91</v>
      </c>
      <c r="C6" s="477">
        <v>125</v>
      </c>
      <c r="D6" s="478">
        <v>15.24390243902439</v>
      </c>
      <c r="E6" s="478">
        <v>15.356265356265355</v>
      </c>
      <c r="F6" s="479">
        <v>30.95823095823096</v>
      </c>
      <c r="G6" s="467"/>
      <c r="H6" s="478">
        <v>15.356265356265355</v>
      </c>
      <c r="I6" s="480">
        <v>17.347789824854047</v>
      </c>
      <c r="J6" s="7"/>
      <c r="K6" s="7"/>
      <c r="L6" s="7"/>
      <c r="M6" s="7"/>
      <c r="N6" s="7"/>
      <c r="O6" s="7"/>
      <c r="P6" s="7"/>
      <c r="Q6" s="7"/>
      <c r="R6" s="7"/>
      <c r="S6" s="7"/>
      <c r="T6" s="7"/>
      <c r="U6" s="7"/>
      <c r="V6" s="7"/>
      <c r="W6" s="414" t="s">
        <v>89</v>
      </c>
      <c r="X6" s="7">
        <v>16.3</v>
      </c>
      <c r="Y6" s="107">
        <v>16.3</v>
      </c>
      <c r="AA6" s="7"/>
      <c r="AB6" s="7"/>
      <c r="AC6" s="7"/>
      <c r="AD6" s="7"/>
      <c r="AE6" s="626" t="s">
        <v>16</v>
      </c>
      <c r="AF6" s="481" t="s">
        <v>673</v>
      </c>
      <c r="AG6" s="472">
        <v>21</v>
      </c>
      <c r="AH6" s="473">
        <v>0.22558814050918469</v>
      </c>
      <c r="AI6" s="473">
        <v>0.49751243781094528</v>
      </c>
      <c r="AJ6" s="474">
        <v>0.49751243781094528</v>
      </c>
      <c r="AK6" s="467"/>
      <c r="AL6" s="631" t="s">
        <v>16</v>
      </c>
      <c r="AM6" s="332" t="s">
        <v>673</v>
      </c>
      <c r="AN6" s="333">
        <v>5</v>
      </c>
      <c r="AO6" s="334">
        <v>0.6097560975609756</v>
      </c>
      <c r="AP6" s="334">
        <v>0.64350064350064351</v>
      </c>
      <c r="AQ6" s="335">
        <v>0.64350064350064351</v>
      </c>
      <c r="AR6" s="328"/>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c r="A7" s="627"/>
      <c r="B7" s="476" t="s">
        <v>92</v>
      </c>
      <c r="C7" s="477">
        <v>127</v>
      </c>
      <c r="D7" s="478">
        <v>15.487804878048781</v>
      </c>
      <c r="E7" s="478">
        <v>15.601965601965603</v>
      </c>
      <c r="F7" s="479">
        <v>46.560196560196559</v>
      </c>
      <c r="G7" s="467"/>
      <c r="H7" s="478">
        <v>15.601965601965603</v>
      </c>
      <c r="I7" s="480">
        <v>14.366138448707256</v>
      </c>
      <c r="J7" s="7"/>
      <c r="K7" s="7"/>
      <c r="L7" s="7"/>
      <c r="M7" s="7"/>
      <c r="N7" s="7"/>
      <c r="O7" s="7"/>
      <c r="P7" s="7"/>
      <c r="Q7" s="7"/>
      <c r="R7" s="7"/>
      <c r="S7" s="7"/>
      <c r="T7" s="7"/>
      <c r="U7" s="7"/>
      <c r="V7" s="7"/>
      <c r="W7" s="414" t="s">
        <v>90</v>
      </c>
      <c r="X7" s="7">
        <v>55.8</v>
      </c>
      <c r="Y7" s="107">
        <v>42.1</v>
      </c>
      <c r="AA7" s="7"/>
      <c r="AB7" s="7"/>
      <c r="AC7" s="7"/>
      <c r="AD7" s="7"/>
      <c r="AE7" s="627"/>
      <c r="AF7" s="482" t="s">
        <v>674</v>
      </c>
      <c r="AG7" s="477">
        <v>151</v>
      </c>
      <c r="AH7" s="478">
        <v>1.6220861531850896</v>
      </c>
      <c r="AI7" s="478">
        <v>3.5773513385453684</v>
      </c>
      <c r="AJ7" s="479">
        <v>4.0748637763563131</v>
      </c>
      <c r="AK7" s="467"/>
      <c r="AL7" s="632"/>
      <c r="AM7" s="336" t="s">
        <v>674</v>
      </c>
      <c r="AN7" s="337">
        <v>20</v>
      </c>
      <c r="AO7" s="338">
        <v>2.4390243902439024</v>
      </c>
      <c r="AP7" s="338">
        <v>2.574002574002574</v>
      </c>
      <c r="AQ7" s="339">
        <v>3.2175032175032174</v>
      </c>
      <c r="AR7" s="328"/>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c r="A8" s="627"/>
      <c r="B8" s="476" t="s">
        <v>90</v>
      </c>
      <c r="C8" s="477">
        <v>435</v>
      </c>
      <c r="D8" s="478">
        <v>53.048780487804883</v>
      </c>
      <c r="E8" s="478">
        <v>53.439803439803434</v>
      </c>
      <c r="F8" s="479">
        <v>100</v>
      </c>
      <c r="G8" s="467"/>
      <c r="H8" s="478">
        <v>53.439803439803434</v>
      </c>
      <c r="I8" s="480">
        <v>37.1976647206005</v>
      </c>
      <c r="J8" s="7"/>
      <c r="K8" s="7"/>
      <c r="L8" s="7"/>
      <c r="M8" s="7"/>
      <c r="N8" s="7"/>
      <c r="O8" s="7"/>
      <c r="P8" s="7"/>
      <c r="Q8" s="7"/>
      <c r="R8" s="7"/>
      <c r="S8" s="7"/>
      <c r="T8" s="7"/>
      <c r="U8" s="7"/>
      <c r="V8" s="7"/>
      <c r="W8" s="7"/>
      <c r="X8" s="7"/>
      <c r="Y8" s="7"/>
      <c r="Z8" s="7"/>
      <c r="AA8" s="7"/>
      <c r="AB8" s="7"/>
      <c r="AC8" s="7"/>
      <c r="AD8" s="7"/>
      <c r="AE8" s="627"/>
      <c r="AF8" s="482" t="s">
        <v>675</v>
      </c>
      <c r="AG8" s="477">
        <v>602</v>
      </c>
      <c r="AH8" s="478">
        <v>6.4668600279299602</v>
      </c>
      <c r="AI8" s="478">
        <v>14.262023217247096</v>
      </c>
      <c r="AJ8" s="479">
        <v>18.336886993603414</v>
      </c>
      <c r="AK8" s="467"/>
      <c r="AL8" s="632"/>
      <c r="AM8" s="336" t="s">
        <v>675</v>
      </c>
      <c r="AN8" s="337">
        <v>95</v>
      </c>
      <c r="AO8" s="338">
        <v>11.585365853658537</v>
      </c>
      <c r="AP8" s="338">
        <v>12.226512226512225</v>
      </c>
      <c r="AQ8" s="339">
        <v>15.444015444015443</v>
      </c>
      <c r="AR8" s="328"/>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c r="A9" s="627"/>
      <c r="B9" s="476" t="s">
        <v>27</v>
      </c>
      <c r="C9" s="477">
        <v>814</v>
      </c>
      <c r="D9" s="478">
        <v>99.268292682926827</v>
      </c>
      <c r="E9" s="478">
        <v>100</v>
      </c>
      <c r="F9" s="483"/>
      <c r="G9" s="467"/>
      <c r="H9" s="7"/>
      <c r="I9" s="7"/>
      <c r="J9" s="7"/>
      <c r="K9" s="7"/>
      <c r="L9" s="7"/>
      <c r="M9" s="7"/>
      <c r="N9" s="7"/>
      <c r="O9" s="7"/>
      <c r="P9" s="7"/>
      <c r="Q9" s="7"/>
      <c r="R9" s="7"/>
      <c r="S9" s="7"/>
      <c r="T9" s="7"/>
      <c r="U9" s="7"/>
      <c r="V9" s="7"/>
      <c r="W9" s="7" t="s">
        <v>15</v>
      </c>
      <c r="X9" s="7"/>
      <c r="Y9" s="7"/>
      <c r="Z9" s="7"/>
      <c r="AA9" s="7"/>
      <c r="AB9" s="7"/>
      <c r="AC9" s="7"/>
      <c r="AD9" s="7"/>
      <c r="AE9" s="627"/>
      <c r="AF9" s="482" t="s">
        <v>676</v>
      </c>
      <c r="AG9" s="477">
        <v>1143</v>
      </c>
      <c r="AH9" s="478">
        <v>12.278440219142766</v>
      </c>
      <c r="AI9" s="478">
        <v>27.078891257995735</v>
      </c>
      <c r="AJ9" s="479">
        <v>45.41577825159915</v>
      </c>
      <c r="AK9" s="467"/>
      <c r="AL9" s="632"/>
      <c r="AM9" s="336" t="s">
        <v>676</v>
      </c>
      <c r="AN9" s="337">
        <v>169</v>
      </c>
      <c r="AO9" s="338">
        <v>20.609756097560975</v>
      </c>
      <c r="AP9" s="338">
        <v>21.750321750321749</v>
      </c>
      <c r="AQ9" s="339">
        <v>37.194337194337194</v>
      </c>
      <c r="AR9" s="328"/>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c r="A10" s="476" t="s">
        <v>17</v>
      </c>
      <c r="B10" s="476" t="s">
        <v>28</v>
      </c>
      <c r="C10" s="477">
        <v>6</v>
      </c>
      <c r="D10" s="478">
        <v>0.73170731707317083</v>
      </c>
      <c r="E10" s="484"/>
      <c r="F10" s="483"/>
      <c r="G10" s="467"/>
      <c r="H10" s="7"/>
      <c r="I10" s="7"/>
      <c r="J10" s="7"/>
      <c r="K10" s="7"/>
      <c r="L10" s="7"/>
      <c r="M10" s="7"/>
      <c r="N10" s="7"/>
      <c r="O10" s="7"/>
      <c r="P10" s="7"/>
      <c r="Q10" s="7"/>
      <c r="R10" s="7"/>
      <c r="S10" s="7"/>
      <c r="T10" s="7"/>
      <c r="U10" s="7"/>
      <c r="V10" s="7"/>
      <c r="W10" s="7"/>
      <c r="X10" s="7"/>
      <c r="Y10" s="7"/>
      <c r="Z10" s="7"/>
      <c r="AA10" s="7"/>
      <c r="AB10" s="7"/>
      <c r="AC10" s="7"/>
      <c r="AD10" s="7"/>
      <c r="AE10" s="627"/>
      <c r="AF10" s="482" t="s">
        <v>677</v>
      </c>
      <c r="AG10" s="477">
        <v>2149</v>
      </c>
      <c r="AH10" s="478">
        <v>23.08518637877323</v>
      </c>
      <c r="AI10" s="478">
        <v>50.912106135986733</v>
      </c>
      <c r="AJ10" s="479">
        <v>96.327884387585883</v>
      </c>
      <c r="AK10" s="467"/>
      <c r="AL10" s="632"/>
      <c r="AM10" s="336" t="s">
        <v>677</v>
      </c>
      <c r="AN10" s="337">
        <v>447</v>
      </c>
      <c r="AO10" s="338">
        <v>54.512195121951223</v>
      </c>
      <c r="AP10" s="338">
        <v>57.528957528957527</v>
      </c>
      <c r="AQ10" s="339">
        <v>94.723294723294728</v>
      </c>
      <c r="AR10" s="328"/>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c r="A11" s="628" t="s">
        <v>27</v>
      </c>
      <c r="B11" s="628"/>
      <c r="C11" s="485">
        <v>820</v>
      </c>
      <c r="D11" s="486">
        <v>100</v>
      </c>
      <c r="E11" s="487"/>
      <c r="F11" s="488"/>
      <c r="G11" s="467"/>
      <c r="H11" s="7"/>
      <c r="I11" s="7"/>
      <c r="J11" s="7"/>
      <c r="K11" s="7"/>
      <c r="L11" s="7"/>
      <c r="M11" s="7"/>
      <c r="N11" s="7"/>
      <c r="O11" s="7"/>
      <c r="P11" s="7"/>
      <c r="Q11" s="7"/>
      <c r="R11" s="7"/>
      <c r="S11" s="7"/>
      <c r="T11" s="7"/>
      <c r="U11" s="7"/>
      <c r="V11" s="7"/>
      <c r="W11" s="7"/>
      <c r="X11" s="7"/>
      <c r="Y11" s="7"/>
      <c r="Z11" s="7"/>
      <c r="AA11" s="7"/>
      <c r="AB11" s="7"/>
      <c r="AC11" s="7"/>
      <c r="AD11" s="7"/>
      <c r="AE11" s="627"/>
      <c r="AF11" s="482" t="s">
        <v>678</v>
      </c>
      <c r="AG11" s="477">
        <v>119</v>
      </c>
      <c r="AH11" s="478">
        <v>1.278332796218713</v>
      </c>
      <c r="AI11" s="478">
        <v>2.8192371475953566</v>
      </c>
      <c r="AJ11" s="479">
        <v>99.147121535181242</v>
      </c>
      <c r="AK11" s="467"/>
      <c r="AL11" s="632"/>
      <c r="AM11" s="336" t="s">
        <v>678</v>
      </c>
      <c r="AN11" s="337">
        <v>30</v>
      </c>
      <c r="AO11" s="338">
        <v>3.6585365853658534</v>
      </c>
      <c r="AP11" s="338">
        <v>3.8610038610038608</v>
      </c>
      <c r="AQ11" s="339">
        <v>98.58429858429858</v>
      </c>
      <c r="AR11" s="328"/>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row>
    <row r="12" spans="1:97">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627"/>
      <c r="AF12" s="482" t="s">
        <v>679</v>
      </c>
      <c r="AG12" s="477">
        <v>27</v>
      </c>
      <c r="AH12" s="478">
        <v>0.29004189494038024</v>
      </c>
      <c r="AI12" s="478">
        <v>0.63965884861407252</v>
      </c>
      <c r="AJ12" s="479">
        <v>99.786780383795303</v>
      </c>
      <c r="AK12" s="467"/>
      <c r="AL12" s="632"/>
      <c r="AM12" s="336" t="s">
        <v>679</v>
      </c>
      <c r="AN12" s="337">
        <v>7</v>
      </c>
      <c r="AO12" s="338">
        <v>0.85365853658536595</v>
      </c>
      <c r="AP12" s="338">
        <v>0.90090090090090091</v>
      </c>
      <c r="AQ12" s="339">
        <v>99.485199485199487</v>
      </c>
      <c r="AR12" s="328"/>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row>
    <row r="13" spans="1:97" ht="31.5" customHeight="1">
      <c r="A13" s="624" t="s">
        <v>8</v>
      </c>
      <c r="B13" s="624"/>
      <c r="C13" s="624"/>
      <c r="D13" s="624"/>
      <c r="E13" s="624"/>
      <c r="F13" s="624"/>
      <c r="G13" s="467"/>
      <c r="H13" s="7"/>
      <c r="I13" s="7"/>
      <c r="J13" s="7"/>
      <c r="K13" s="7"/>
      <c r="L13" s="7"/>
      <c r="M13" s="7"/>
      <c r="N13" s="7"/>
      <c r="O13" s="7"/>
      <c r="P13" s="7"/>
      <c r="Q13" s="7"/>
      <c r="R13" s="7"/>
      <c r="S13" s="7"/>
      <c r="T13" s="7"/>
      <c r="U13" s="7"/>
      <c r="V13" s="7"/>
      <c r="W13" s="7"/>
      <c r="X13" s="7"/>
      <c r="Y13" s="7"/>
      <c r="Z13" s="7"/>
      <c r="AA13" s="7"/>
      <c r="AB13" s="7"/>
      <c r="AC13" s="7"/>
      <c r="AD13" s="7"/>
      <c r="AE13" s="627"/>
      <c r="AF13" s="482" t="s">
        <v>680</v>
      </c>
      <c r="AG13" s="477">
        <v>9</v>
      </c>
      <c r="AH13" s="478">
        <v>9.6680631646793427E-2</v>
      </c>
      <c r="AI13" s="478">
        <v>0.21321961620469082</v>
      </c>
      <c r="AJ13" s="479">
        <v>100</v>
      </c>
      <c r="AK13" s="467"/>
      <c r="AL13" s="632"/>
      <c r="AM13" s="336" t="s">
        <v>680</v>
      </c>
      <c r="AN13" s="337">
        <v>4</v>
      </c>
      <c r="AO13" s="338">
        <v>0.48780487804878048</v>
      </c>
      <c r="AP13" s="338">
        <v>0.51480051480051481</v>
      </c>
      <c r="AQ13" s="339">
        <v>100</v>
      </c>
      <c r="AR13" s="328"/>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row>
    <row r="14" spans="1:97" ht="24">
      <c r="A14" s="625" t="s">
        <v>0</v>
      </c>
      <c r="B14" s="625"/>
      <c r="C14" s="468" t="s">
        <v>19</v>
      </c>
      <c r="D14" s="469" t="s">
        <v>20</v>
      </c>
      <c r="E14" s="469" t="s">
        <v>21</v>
      </c>
      <c r="F14" s="470" t="s">
        <v>22</v>
      </c>
      <c r="G14" s="467"/>
      <c r="H14" s="7" t="s">
        <v>715</v>
      </c>
      <c r="I14" s="7" t="s">
        <v>333</v>
      </c>
      <c r="J14" s="7"/>
      <c r="K14" s="7"/>
      <c r="L14" s="7"/>
      <c r="M14" s="7"/>
      <c r="N14" s="7"/>
      <c r="O14" s="7"/>
      <c r="P14" s="7"/>
      <c r="Q14" s="7"/>
      <c r="R14" s="7"/>
      <c r="S14" s="7"/>
      <c r="T14" s="7"/>
      <c r="U14" s="7"/>
      <c r="V14" s="7"/>
      <c r="W14" s="7"/>
      <c r="X14" s="7"/>
      <c r="Y14" s="7"/>
      <c r="Z14" s="7"/>
      <c r="AA14" s="7"/>
      <c r="AB14" s="7"/>
      <c r="AC14" s="7"/>
      <c r="AD14" s="7"/>
      <c r="AE14" s="627"/>
      <c r="AF14" s="476" t="s">
        <v>27</v>
      </c>
      <c r="AG14" s="477">
        <v>4221</v>
      </c>
      <c r="AH14" s="478">
        <v>45.343216242346116</v>
      </c>
      <c r="AI14" s="478">
        <v>100</v>
      </c>
      <c r="AJ14" s="483"/>
      <c r="AK14" s="467"/>
      <c r="AL14" s="632"/>
      <c r="AM14" s="410" t="s">
        <v>27</v>
      </c>
      <c r="AN14" s="337">
        <v>777</v>
      </c>
      <c r="AO14" s="338">
        <v>94.756097560975604</v>
      </c>
      <c r="AP14" s="338">
        <v>100</v>
      </c>
      <c r="AQ14" s="340"/>
      <c r="AR14" s="328"/>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row>
    <row r="15" spans="1:97" ht="23">
      <c r="A15" s="626" t="s">
        <v>16</v>
      </c>
      <c r="B15" s="471" t="s">
        <v>86</v>
      </c>
      <c r="C15" s="472">
        <v>4</v>
      </c>
      <c r="D15" s="473">
        <v>0.48780487804878048</v>
      </c>
      <c r="E15" s="473">
        <v>0.49079754601226999</v>
      </c>
      <c r="F15" s="474">
        <v>0.49079754601226999</v>
      </c>
      <c r="G15" s="467"/>
      <c r="H15" s="473">
        <v>0.49079754601226999</v>
      </c>
      <c r="I15" s="475">
        <v>0.81300813008130091</v>
      </c>
      <c r="J15" s="7"/>
      <c r="K15" s="7"/>
      <c r="L15" s="7"/>
      <c r="M15" s="7"/>
      <c r="N15" s="7"/>
      <c r="O15" s="7"/>
      <c r="P15" s="7"/>
      <c r="Q15" s="7"/>
      <c r="R15" s="7"/>
      <c r="S15" s="7"/>
      <c r="T15" s="7"/>
      <c r="U15" s="7"/>
      <c r="V15" s="7"/>
      <c r="W15" s="7"/>
      <c r="X15" s="7"/>
      <c r="Y15" s="7"/>
      <c r="Z15" s="7"/>
      <c r="AA15" s="7"/>
      <c r="AB15" s="7"/>
      <c r="AC15" s="7"/>
      <c r="AD15" s="7"/>
      <c r="AE15" s="476" t="s">
        <v>17</v>
      </c>
      <c r="AF15" s="476" t="s">
        <v>28</v>
      </c>
      <c r="AG15" s="477">
        <v>5088</v>
      </c>
      <c r="AH15" s="478">
        <v>54.656783757653884</v>
      </c>
      <c r="AI15" s="484"/>
      <c r="AJ15" s="483"/>
      <c r="AK15" s="467"/>
      <c r="AL15" s="410" t="s">
        <v>17</v>
      </c>
      <c r="AM15" s="410" t="s">
        <v>28</v>
      </c>
      <c r="AN15" s="337">
        <v>43</v>
      </c>
      <c r="AO15" s="338">
        <v>5.2439024390243905</v>
      </c>
      <c r="AP15" s="341"/>
      <c r="AQ15" s="340"/>
      <c r="AR15" s="328"/>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row>
    <row r="16" spans="1:97">
      <c r="A16" s="627"/>
      <c r="B16" s="476" t="s">
        <v>87</v>
      </c>
      <c r="C16" s="477">
        <v>27</v>
      </c>
      <c r="D16" s="478">
        <v>3.2926829268292686</v>
      </c>
      <c r="E16" s="478">
        <v>3.3128834355828225</v>
      </c>
      <c r="F16" s="479">
        <v>3.8036809815950923</v>
      </c>
      <c r="G16" s="467"/>
      <c r="H16" s="478">
        <v>3.3128834355828225</v>
      </c>
      <c r="I16" s="480">
        <v>6.1079841567646449</v>
      </c>
      <c r="J16" s="7"/>
      <c r="K16" s="7"/>
      <c r="L16" s="7"/>
      <c r="M16" s="7"/>
      <c r="N16" s="7"/>
      <c r="O16" s="7" t="s">
        <v>722</v>
      </c>
      <c r="P16" s="7">
        <f>777*2</f>
        <v>1554</v>
      </c>
      <c r="Q16" s="7"/>
      <c r="R16" s="7"/>
      <c r="S16" s="7"/>
      <c r="T16" s="7"/>
      <c r="U16" s="7"/>
      <c r="V16" s="7"/>
      <c r="W16" s="7"/>
      <c r="X16" s="7"/>
      <c r="Y16" s="7"/>
      <c r="Z16" s="7"/>
      <c r="AA16" s="7"/>
      <c r="AB16" s="7"/>
      <c r="AC16" s="7"/>
      <c r="AD16" s="7"/>
      <c r="AE16" s="628" t="s">
        <v>27</v>
      </c>
      <c r="AF16" s="628"/>
      <c r="AG16" s="485">
        <v>9309</v>
      </c>
      <c r="AH16" s="486">
        <v>100</v>
      </c>
      <c r="AI16" s="487"/>
      <c r="AJ16" s="488"/>
      <c r="AK16" s="467"/>
      <c r="AL16" s="633" t="s">
        <v>27</v>
      </c>
      <c r="AM16" s="633"/>
      <c r="AN16" s="342">
        <v>820</v>
      </c>
      <c r="AO16" s="343">
        <v>100</v>
      </c>
      <c r="AP16" s="344"/>
      <c r="AQ16" s="345"/>
      <c r="AR16" s="328"/>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row>
    <row r="17" spans="1:97">
      <c r="A17" s="627"/>
      <c r="B17" s="476" t="s">
        <v>91</v>
      </c>
      <c r="C17" s="477">
        <v>59</v>
      </c>
      <c r="D17" s="478">
        <v>7.1951219512195115</v>
      </c>
      <c r="E17" s="478">
        <v>7.2392638036809815</v>
      </c>
      <c r="F17" s="479">
        <v>11.042944785276074</v>
      </c>
      <c r="G17" s="467"/>
      <c r="H17" s="478">
        <v>7.2392638036809815</v>
      </c>
      <c r="I17" s="480">
        <v>15.176151761517614</v>
      </c>
      <c r="J17" s="7"/>
      <c r="K17" s="7"/>
      <c r="L17" s="7"/>
      <c r="M17" s="7"/>
      <c r="N17" s="7"/>
      <c r="O17" s="1" t="s">
        <v>723</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row>
    <row r="18" spans="1:97">
      <c r="A18" s="627"/>
      <c r="B18" s="476" t="s">
        <v>92</v>
      </c>
      <c r="C18" s="477">
        <v>117</v>
      </c>
      <c r="D18" s="478">
        <v>14.268292682926829</v>
      </c>
      <c r="E18" s="478">
        <v>14.355828220858896</v>
      </c>
      <c r="F18" s="479">
        <v>25.398773006134967</v>
      </c>
      <c r="G18" s="467"/>
      <c r="H18" s="478">
        <v>14.355828220858896</v>
      </c>
      <c r="I18" s="480">
        <v>18.261413383364602</v>
      </c>
      <c r="J18" s="7"/>
      <c r="K18" s="7"/>
      <c r="L18" s="7"/>
      <c r="M18" s="7"/>
      <c r="N18" s="7"/>
      <c r="O18" s="7" t="s">
        <v>172</v>
      </c>
      <c r="P18" s="7"/>
      <c r="Q18" s="7"/>
      <c r="R18" s="7"/>
      <c r="S18" s="7"/>
      <c r="T18" s="7"/>
      <c r="U18" s="7"/>
      <c r="V18" s="7"/>
      <c r="W18" s="7"/>
      <c r="X18" s="7"/>
      <c r="Y18" s="7"/>
      <c r="Z18" s="7"/>
      <c r="AA18" s="7"/>
      <c r="AB18" s="7"/>
      <c r="AC18" s="7"/>
      <c r="AD18" s="7"/>
      <c r="AE18" s="7"/>
      <c r="AF18" s="7"/>
      <c r="AG18" s="7"/>
      <c r="AH18" s="7" t="s">
        <v>682</v>
      </c>
      <c r="AI18" s="29">
        <f>SUM(AI6:AI9)</f>
        <v>45.41577825159915</v>
      </c>
      <c r="AJ18" s="7"/>
      <c r="AK18" s="7"/>
      <c r="AL18" s="7"/>
      <c r="AM18" s="7"/>
      <c r="AN18" s="7"/>
      <c r="AO18" s="7" t="s">
        <v>682</v>
      </c>
      <c r="AP18" s="29">
        <f>SUM(AP6:AP9)</f>
        <v>37.194337194337194</v>
      </c>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row>
    <row r="19" spans="1:97">
      <c r="A19" s="627"/>
      <c r="B19" s="476" t="s">
        <v>90</v>
      </c>
      <c r="C19" s="477">
        <v>608</v>
      </c>
      <c r="D19" s="478">
        <v>74.146341463414629</v>
      </c>
      <c r="E19" s="478">
        <v>74.601226993865026</v>
      </c>
      <c r="F19" s="479">
        <v>100</v>
      </c>
      <c r="G19" s="467"/>
      <c r="H19" s="478">
        <v>74.601226993865026</v>
      </c>
      <c r="I19" s="480">
        <v>59.641442568271842</v>
      </c>
      <c r="J19" s="7"/>
      <c r="K19" s="7"/>
      <c r="L19" s="7"/>
      <c r="M19" s="7"/>
      <c r="N19" s="7"/>
      <c r="O19" s="7"/>
      <c r="P19" s="7"/>
      <c r="Q19" s="7"/>
      <c r="R19" s="7"/>
      <c r="S19" s="7"/>
      <c r="T19" s="7"/>
      <c r="U19" s="7"/>
      <c r="V19" s="7"/>
      <c r="W19" s="7"/>
      <c r="X19" s="7"/>
      <c r="Y19" s="7"/>
      <c r="Z19" s="7"/>
      <c r="AA19" s="7"/>
      <c r="AB19" s="7"/>
      <c r="AC19" s="7"/>
      <c r="AD19" s="7"/>
      <c r="AE19" s="7"/>
      <c r="AF19" s="7"/>
      <c r="AG19" s="7"/>
      <c r="AH19" s="7" t="s">
        <v>681</v>
      </c>
      <c r="AI19" s="29">
        <f>AI10</f>
        <v>50.912106135986733</v>
      </c>
      <c r="AJ19" s="7"/>
      <c r="AK19" s="7"/>
      <c r="AL19" s="7"/>
      <c r="AM19" s="7"/>
      <c r="AN19" s="7"/>
      <c r="AO19" s="7" t="s">
        <v>681</v>
      </c>
      <c r="AP19" s="29">
        <f>AP10</f>
        <v>57.528957528957527</v>
      </c>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row>
    <row r="20" spans="1:97">
      <c r="A20" s="627"/>
      <c r="B20" s="476" t="s">
        <v>27</v>
      </c>
      <c r="C20" s="477">
        <v>815</v>
      </c>
      <c r="D20" s="478">
        <v>99.390243902439025</v>
      </c>
      <c r="E20" s="478">
        <v>100</v>
      </c>
      <c r="F20" s="483"/>
      <c r="G20" s="46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t="s">
        <v>683</v>
      </c>
      <c r="AI20" s="29">
        <f>SUM(AI11:AI13)</f>
        <v>3.6721156124141201</v>
      </c>
      <c r="AJ20" s="7"/>
      <c r="AK20" s="7"/>
      <c r="AL20" s="7"/>
      <c r="AM20" s="7"/>
      <c r="AN20" s="7"/>
      <c r="AO20" s="7" t="s">
        <v>683</v>
      </c>
      <c r="AP20" s="29">
        <f>SUM(AP11:AP13)</f>
        <v>5.2767052767052771</v>
      </c>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row>
    <row r="21" spans="1:97">
      <c r="A21" s="476" t="s">
        <v>17</v>
      </c>
      <c r="B21" s="476" t="s">
        <v>28</v>
      </c>
      <c r="C21" s="477">
        <v>5</v>
      </c>
      <c r="D21" s="478">
        <v>0.6097560975609756</v>
      </c>
      <c r="E21" s="484"/>
      <c r="F21" s="483"/>
      <c r="G21" s="46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row>
    <row r="22" spans="1:97">
      <c r="A22" s="628" t="s">
        <v>27</v>
      </c>
      <c r="B22" s="628"/>
      <c r="C22" s="485">
        <v>820</v>
      </c>
      <c r="D22" s="486">
        <v>100</v>
      </c>
      <c r="E22" s="487"/>
      <c r="F22" s="488"/>
      <c r="G22" s="46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row>
    <row r="23" spans="1:97">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row>
    <row r="24" spans="1:97">
      <c r="C24" s="349">
        <f>C9-C3</f>
        <v>780</v>
      </c>
    </row>
    <row r="26" spans="1:97">
      <c r="U26" s="19" t="s">
        <v>724</v>
      </c>
      <c r="V26" s="19"/>
      <c r="W26" s="19"/>
      <c r="X26" s="19"/>
      <c r="Y26" s="19"/>
      <c r="Z26" s="19"/>
      <c r="AA26" s="19"/>
      <c r="AB26" s="19"/>
      <c r="AC26" s="19" t="s">
        <v>715</v>
      </c>
    </row>
    <row r="27" spans="1:97" ht="15.5">
      <c r="A27" s="19" t="s">
        <v>170</v>
      </c>
      <c r="U27" s="489" t="s">
        <v>173</v>
      </c>
      <c r="AC27" s="489" t="s">
        <v>173</v>
      </c>
    </row>
    <row r="28" spans="1:97" ht="15" customHeight="1">
      <c r="A28" s="17" t="s">
        <v>730</v>
      </c>
      <c r="U28" s="510" t="s">
        <v>8</v>
      </c>
      <c r="V28" s="510"/>
      <c r="W28" s="510"/>
      <c r="X28" s="510"/>
      <c r="Y28" s="510"/>
      <c r="Z28" s="510"/>
      <c r="AA28" s="490"/>
      <c r="AC28" s="407" t="s">
        <v>8</v>
      </c>
      <c r="AD28" s="407"/>
      <c r="AE28" s="407"/>
      <c r="AF28" s="407"/>
      <c r="AG28" s="407"/>
      <c r="AH28" s="407"/>
    </row>
    <row r="29" spans="1:97" ht="24">
      <c r="A29" s="8" t="s">
        <v>725</v>
      </c>
      <c r="U29" s="511" t="s">
        <v>0</v>
      </c>
      <c r="V29" s="511"/>
      <c r="W29" s="491" t="s">
        <v>19</v>
      </c>
      <c r="X29" s="492" t="s">
        <v>20</v>
      </c>
      <c r="Y29" s="492" t="s">
        <v>21</v>
      </c>
      <c r="Z29" s="493" t="s">
        <v>22</v>
      </c>
      <c r="AA29" s="494"/>
      <c r="AC29" s="408" t="s">
        <v>0</v>
      </c>
      <c r="AD29" s="408"/>
      <c r="AE29" s="329" t="s">
        <v>19</v>
      </c>
      <c r="AF29" s="330" t="s">
        <v>20</v>
      </c>
      <c r="AG29" s="330" t="s">
        <v>21</v>
      </c>
      <c r="AH29" s="331" t="s">
        <v>22</v>
      </c>
    </row>
    <row r="30" spans="1:97">
      <c r="A30" s="17" t="s">
        <v>726</v>
      </c>
      <c r="U30" s="495" t="s">
        <v>16</v>
      </c>
      <c r="V30" s="495" t="s">
        <v>86</v>
      </c>
      <c r="W30" s="496">
        <v>9</v>
      </c>
      <c r="X30" s="475">
        <v>1.6129032258064515</v>
      </c>
      <c r="Y30" s="475">
        <v>1.6187050359712229</v>
      </c>
      <c r="Z30" s="497">
        <v>1.6187050359712229</v>
      </c>
      <c r="AA30" s="494"/>
      <c r="AC30" s="409" t="s">
        <v>16</v>
      </c>
      <c r="AD30" s="409" t="s">
        <v>87</v>
      </c>
      <c r="AE30" s="333">
        <v>4</v>
      </c>
      <c r="AF30" s="334">
        <v>11.76470588235294</v>
      </c>
      <c r="AG30" s="334">
        <v>11.76470588235294</v>
      </c>
      <c r="AH30" s="335">
        <v>11.76470588235294</v>
      </c>
    </row>
    <row r="31" spans="1:97">
      <c r="A31" s="8" t="s">
        <v>727</v>
      </c>
      <c r="U31" s="498"/>
      <c r="V31" s="498" t="s">
        <v>87</v>
      </c>
      <c r="W31" s="499">
        <v>77</v>
      </c>
      <c r="X31" s="480">
        <v>13.799283154121863</v>
      </c>
      <c r="Y31" s="480">
        <v>13.848920863309353</v>
      </c>
      <c r="Z31" s="500">
        <v>15.467625899280577</v>
      </c>
      <c r="AA31" s="494"/>
      <c r="AC31" s="410"/>
      <c r="AD31" s="410" t="s">
        <v>91</v>
      </c>
      <c r="AE31" s="337">
        <v>11</v>
      </c>
      <c r="AF31" s="338">
        <v>32.352941176470587</v>
      </c>
      <c r="AG31" s="338">
        <v>32.352941176470587</v>
      </c>
      <c r="AH31" s="339">
        <v>44.117647058823529</v>
      </c>
    </row>
    <row r="32" spans="1:97">
      <c r="U32" s="498"/>
      <c r="V32" s="498" t="s">
        <v>91</v>
      </c>
      <c r="W32" s="499">
        <v>154</v>
      </c>
      <c r="X32" s="480">
        <v>27.598566308243726</v>
      </c>
      <c r="Y32" s="480">
        <v>27.697841726618705</v>
      </c>
      <c r="Z32" s="500">
        <v>43.165467625899282</v>
      </c>
      <c r="AA32" s="494"/>
      <c r="AC32" s="410"/>
      <c r="AD32" s="410" t="s">
        <v>92</v>
      </c>
      <c r="AE32" s="337">
        <v>6</v>
      </c>
      <c r="AF32" s="338">
        <v>17.647058823529413</v>
      </c>
      <c r="AG32" s="338">
        <v>17.647058823529413</v>
      </c>
      <c r="AH32" s="339">
        <v>61.764705882352942</v>
      </c>
    </row>
    <row r="33" spans="1:34">
      <c r="A33" s="8" t="s">
        <v>682</v>
      </c>
      <c r="B33" s="20">
        <v>37.194337194337194</v>
      </c>
      <c r="U33" s="498"/>
      <c r="V33" s="498" t="s">
        <v>92</v>
      </c>
      <c r="W33" s="499">
        <v>140</v>
      </c>
      <c r="X33" s="480">
        <v>25.089605734767023</v>
      </c>
      <c r="Y33" s="480">
        <v>25.179856115107913</v>
      </c>
      <c r="Z33" s="500">
        <v>68.345323741007192</v>
      </c>
      <c r="AA33" s="494"/>
      <c r="AC33" s="410"/>
      <c r="AD33" s="410" t="s">
        <v>90</v>
      </c>
      <c r="AE33" s="337">
        <v>13</v>
      </c>
      <c r="AF33" s="338">
        <v>38.235294117647058</v>
      </c>
      <c r="AG33" s="338">
        <v>38.235294117647058</v>
      </c>
      <c r="AH33" s="339">
        <v>100</v>
      </c>
    </row>
    <row r="34" spans="1:34">
      <c r="A34" s="8" t="s">
        <v>681</v>
      </c>
      <c r="B34" s="20">
        <v>57.528957528957527</v>
      </c>
      <c r="U34" s="498"/>
      <c r="V34" s="498" t="s">
        <v>90</v>
      </c>
      <c r="W34" s="499">
        <v>176</v>
      </c>
      <c r="X34" s="480">
        <v>31.541218637992831</v>
      </c>
      <c r="Y34" s="480">
        <v>31.654676258992804</v>
      </c>
      <c r="Z34" s="500">
        <v>100</v>
      </c>
      <c r="AA34" s="494"/>
      <c r="AC34" s="411"/>
      <c r="AD34" s="411" t="s">
        <v>27</v>
      </c>
      <c r="AE34" s="342">
        <v>34</v>
      </c>
      <c r="AF34" s="343">
        <v>100</v>
      </c>
      <c r="AG34" s="343">
        <v>100</v>
      </c>
      <c r="AH34" s="345"/>
    </row>
    <row r="35" spans="1:34">
      <c r="A35" s="8" t="s">
        <v>683</v>
      </c>
      <c r="B35" s="20">
        <v>5.2767052767052771</v>
      </c>
      <c r="U35" s="498"/>
      <c r="V35" s="498" t="s">
        <v>27</v>
      </c>
      <c r="W35" s="499">
        <v>556</v>
      </c>
      <c r="X35" s="480">
        <v>99.641577060931894</v>
      </c>
      <c r="Y35" s="480">
        <v>100</v>
      </c>
      <c r="Z35" s="501"/>
      <c r="AA35" s="494"/>
      <c r="AC35" s="410"/>
      <c r="AD35" s="410"/>
      <c r="AE35" s="337"/>
      <c r="AF35" s="338"/>
      <c r="AG35" s="341"/>
      <c r="AH35" s="340"/>
    </row>
    <row r="36" spans="1:34">
      <c r="U36" s="498" t="s">
        <v>17</v>
      </c>
      <c r="V36" s="498" t="s">
        <v>28</v>
      </c>
      <c r="W36" s="499">
        <v>2</v>
      </c>
      <c r="X36" s="480">
        <v>0.35842293906810035</v>
      </c>
      <c r="Y36" s="502"/>
      <c r="Z36" s="501"/>
      <c r="AA36" s="494"/>
      <c r="AC36" s="411"/>
      <c r="AD36" s="411"/>
      <c r="AE36" s="342"/>
      <c r="AF36" s="343"/>
      <c r="AG36" s="344"/>
      <c r="AH36" s="345"/>
    </row>
    <row r="37" spans="1:34">
      <c r="A37" s="8" t="s">
        <v>729</v>
      </c>
      <c r="U37" s="512" t="s">
        <v>27</v>
      </c>
      <c r="V37" s="512"/>
      <c r="W37" s="503">
        <v>558</v>
      </c>
      <c r="X37" s="504">
        <v>100</v>
      </c>
      <c r="Y37" s="494"/>
      <c r="Z37" s="505"/>
      <c r="AA37" s="494"/>
    </row>
    <row r="38" spans="1:34">
      <c r="U38" s="506"/>
      <c r="V38" s="506"/>
      <c r="W38" s="507"/>
      <c r="X38" s="508"/>
      <c r="Y38" s="509"/>
      <c r="Z38" s="509"/>
      <c r="AA38" s="509"/>
    </row>
    <row r="39" spans="1:34">
      <c r="A39" s="8" t="s">
        <v>728</v>
      </c>
    </row>
    <row r="40" spans="1:34">
      <c r="A40" s="8" t="s">
        <v>731</v>
      </c>
    </row>
    <row r="41" spans="1:34">
      <c r="A41" s="8" t="s">
        <v>732</v>
      </c>
    </row>
  </sheetData>
  <mergeCells count="16">
    <mergeCell ref="A1:F1"/>
    <mergeCell ref="A2:B2"/>
    <mergeCell ref="A3:A9"/>
    <mergeCell ref="A11:B11"/>
    <mergeCell ref="AE4:AJ4"/>
    <mergeCell ref="AE5:AF5"/>
    <mergeCell ref="AE6:AE14"/>
    <mergeCell ref="A13:F13"/>
    <mergeCell ref="A14:B14"/>
    <mergeCell ref="A15:A20"/>
    <mergeCell ref="A22:B22"/>
    <mergeCell ref="AL4:AQ4"/>
    <mergeCell ref="AL5:AM5"/>
    <mergeCell ref="AL6:AL14"/>
    <mergeCell ref="AL16:AM16"/>
    <mergeCell ref="AE16:AF16"/>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
  <sheetViews>
    <sheetView zoomScale="85" zoomScaleNormal="85" workbookViewId="0">
      <selection activeCell="A17" sqref="A17"/>
    </sheetView>
  </sheetViews>
  <sheetFormatPr baseColWidth="10" defaultColWidth="10.81640625" defaultRowHeight="14.5"/>
  <cols>
    <col min="1" max="16384" width="10.81640625" style="8"/>
  </cols>
  <sheetData>
    <row r="1" spans="1:88" ht="14.5" customHeight="1">
      <c r="A1" s="634" t="s">
        <v>166</v>
      </c>
      <c r="B1" s="634"/>
      <c r="C1" s="634"/>
      <c r="D1" s="634"/>
      <c r="E1" s="634"/>
      <c r="F1" s="634"/>
      <c r="G1" s="112"/>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row>
    <row r="2" spans="1:88" ht="24">
      <c r="A2" s="635" t="s">
        <v>0</v>
      </c>
      <c r="B2" s="635"/>
      <c r="C2" s="113" t="s">
        <v>19</v>
      </c>
      <c r="D2" s="114" t="s">
        <v>20</v>
      </c>
      <c r="E2" s="114" t="s">
        <v>21</v>
      </c>
      <c r="F2" s="115" t="s">
        <v>22</v>
      </c>
      <c r="G2" s="112"/>
      <c r="H2" s="7" t="s">
        <v>715</v>
      </c>
      <c r="I2" s="7" t="s">
        <v>333</v>
      </c>
      <c r="J2" s="7"/>
      <c r="K2" s="7"/>
      <c r="L2" s="7"/>
      <c r="M2" s="7"/>
      <c r="N2" s="7"/>
      <c r="O2" s="7"/>
      <c r="P2" s="7"/>
      <c r="Q2" s="7"/>
      <c r="R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row>
    <row r="3" spans="1:88" ht="23">
      <c r="A3" s="636" t="s">
        <v>16</v>
      </c>
      <c r="B3" s="412" t="s">
        <v>93</v>
      </c>
      <c r="C3" s="117">
        <v>84</v>
      </c>
      <c r="D3" s="118">
        <v>10.24390243902439</v>
      </c>
      <c r="E3" s="118">
        <v>12.407680945347121</v>
      </c>
      <c r="F3" s="119">
        <v>12.407680945347121</v>
      </c>
      <c r="G3" s="112"/>
      <c r="H3" s="118">
        <v>12.407680945347121</v>
      </c>
      <c r="I3" s="118">
        <v>11.845662324895551</v>
      </c>
      <c r="J3" s="7"/>
      <c r="K3" s="7"/>
      <c r="L3" s="7"/>
      <c r="M3" s="7"/>
      <c r="N3" s="7"/>
      <c r="O3" s="7"/>
      <c r="P3" s="7"/>
      <c r="Q3" s="7"/>
      <c r="R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row>
    <row r="4" spans="1:88">
      <c r="A4" s="637"/>
      <c r="B4" s="413" t="s">
        <v>94</v>
      </c>
      <c r="C4" s="120">
        <v>202</v>
      </c>
      <c r="D4" s="121">
        <v>24.634146341463413</v>
      </c>
      <c r="E4" s="121">
        <v>29.83751846381093</v>
      </c>
      <c r="F4" s="122">
        <v>42.245199409158054</v>
      </c>
      <c r="G4" s="112"/>
      <c r="H4" s="121">
        <v>29.83751846381093</v>
      </c>
      <c r="I4" s="121">
        <v>31.801425411649053</v>
      </c>
      <c r="J4" s="7"/>
      <c r="K4" s="7"/>
      <c r="L4" s="7"/>
      <c r="M4" s="7"/>
      <c r="N4" s="7"/>
      <c r="O4" s="7"/>
      <c r="P4" s="7"/>
      <c r="Q4" s="7"/>
      <c r="R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row>
    <row r="5" spans="1:88">
      <c r="A5" s="637"/>
      <c r="B5" s="413" t="s">
        <v>95</v>
      </c>
      <c r="C5" s="120">
        <v>215</v>
      </c>
      <c r="D5" s="121">
        <v>26.219512195121951</v>
      </c>
      <c r="E5" s="121">
        <v>31.757754800590842</v>
      </c>
      <c r="F5" s="122">
        <v>74.002954209748893</v>
      </c>
      <c r="G5" s="112"/>
      <c r="H5" s="121">
        <v>31.757754800590842</v>
      </c>
      <c r="I5" s="121">
        <v>31.432784467928236</v>
      </c>
      <c r="J5" s="7"/>
      <c r="K5" s="7"/>
      <c r="L5" s="7"/>
      <c r="M5" s="7"/>
      <c r="N5" s="7"/>
      <c r="O5" s="7"/>
      <c r="P5" s="7"/>
      <c r="Q5" s="7"/>
      <c r="R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row>
    <row r="6" spans="1:88" ht="23">
      <c r="A6" s="637"/>
      <c r="B6" s="413" t="s">
        <v>96</v>
      </c>
      <c r="C6" s="120">
        <v>124</v>
      </c>
      <c r="D6" s="121">
        <v>15.121951219512194</v>
      </c>
      <c r="E6" s="121">
        <v>18.316100443131461</v>
      </c>
      <c r="F6" s="122">
        <v>92.319054652880354</v>
      </c>
      <c r="G6" s="112"/>
      <c r="H6" s="121">
        <v>18.316100443131461</v>
      </c>
      <c r="I6" s="121">
        <v>17.84222167608749</v>
      </c>
      <c r="J6" s="7"/>
      <c r="K6" s="7"/>
      <c r="L6" s="7"/>
      <c r="M6" s="7"/>
      <c r="N6" s="7"/>
      <c r="O6" s="7"/>
      <c r="P6" s="7"/>
      <c r="Q6" s="7"/>
      <c r="R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row>
    <row r="7" spans="1:88">
      <c r="A7" s="637"/>
      <c r="B7" s="413" t="s">
        <v>97</v>
      </c>
      <c r="C7" s="120">
        <v>39</v>
      </c>
      <c r="D7" s="121">
        <v>4.7560975609756095</v>
      </c>
      <c r="E7" s="121">
        <v>5.7607090103397338</v>
      </c>
      <c r="F7" s="122">
        <v>98.079763663220092</v>
      </c>
      <c r="G7" s="112"/>
      <c r="H7" s="121">
        <v>5.7607090103397338</v>
      </c>
      <c r="I7" s="121">
        <v>5.4558859670680757</v>
      </c>
      <c r="J7" s="7"/>
      <c r="K7" s="7"/>
      <c r="L7" s="7"/>
      <c r="M7" s="7"/>
      <c r="N7" s="7"/>
      <c r="O7" s="7"/>
      <c r="P7" s="7"/>
      <c r="Q7" s="7"/>
      <c r="R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row>
    <row r="8" spans="1:88" ht="34.5">
      <c r="A8" s="637"/>
      <c r="B8" s="413" t="s">
        <v>98</v>
      </c>
      <c r="C8" s="120">
        <v>13</v>
      </c>
      <c r="D8" s="121">
        <v>1.5853658536585367</v>
      </c>
      <c r="E8" s="121">
        <v>1.9202363367799113</v>
      </c>
      <c r="F8" s="122">
        <v>100</v>
      </c>
      <c r="G8" s="112"/>
      <c r="H8" s="121">
        <v>1.9202363367799113</v>
      </c>
      <c r="I8" s="121">
        <v>1.62202015237159</v>
      </c>
      <c r="J8" s="7"/>
      <c r="K8" s="7"/>
      <c r="L8" s="7"/>
      <c r="M8" s="7"/>
      <c r="N8" s="7"/>
      <c r="O8" s="7"/>
      <c r="P8" s="7"/>
      <c r="Q8" s="7"/>
      <c r="R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row>
    <row r="9" spans="1:88">
      <c r="A9" s="637"/>
      <c r="B9" s="413" t="s">
        <v>27</v>
      </c>
      <c r="C9" s="120">
        <v>677</v>
      </c>
      <c r="D9" s="121">
        <v>82.560975609756099</v>
      </c>
      <c r="E9" s="121">
        <v>100</v>
      </c>
      <c r="F9" s="123"/>
      <c r="G9" s="112"/>
      <c r="H9" s="7"/>
      <c r="I9" s="7"/>
      <c r="J9" s="7"/>
      <c r="K9" s="7"/>
      <c r="L9" s="7"/>
      <c r="M9" s="7"/>
      <c r="N9" s="7"/>
      <c r="O9" s="7"/>
      <c r="P9" s="7"/>
      <c r="Q9" s="7"/>
      <c r="R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row>
    <row r="10" spans="1:88">
      <c r="A10" s="413" t="s">
        <v>17</v>
      </c>
      <c r="B10" s="413" t="s">
        <v>28</v>
      </c>
      <c r="C10" s="120">
        <v>143</v>
      </c>
      <c r="D10" s="121">
        <v>17.439024390243901</v>
      </c>
      <c r="E10" s="124"/>
      <c r="F10" s="123"/>
      <c r="G10" s="112"/>
      <c r="H10" s="7"/>
      <c r="I10" s="7"/>
      <c r="J10" s="7"/>
      <c r="K10" s="7"/>
      <c r="L10" s="7"/>
      <c r="M10" s="7"/>
      <c r="N10" s="7"/>
      <c r="O10" s="7"/>
      <c r="P10" s="7"/>
      <c r="Q10" s="7"/>
      <c r="R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c r="A11" s="638" t="s">
        <v>27</v>
      </c>
      <c r="B11" s="638"/>
      <c r="C11" s="125">
        <v>820</v>
      </c>
      <c r="D11" s="116">
        <v>100</v>
      </c>
      <c r="E11" s="126"/>
      <c r="F11" s="127"/>
      <c r="G11" s="112"/>
      <c r="H11" s="7"/>
      <c r="I11" s="7"/>
      <c r="J11" s="7"/>
      <c r="K11" s="7"/>
      <c r="L11" s="7"/>
      <c r="M11" s="7"/>
      <c r="N11" s="7"/>
      <c r="O11" s="7"/>
      <c r="P11" s="7"/>
      <c r="Q11" s="7"/>
      <c r="R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88">
      <c r="A12" s="7"/>
      <c r="B12" s="7"/>
      <c r="C12" s="7"/>
      <c r="D12" s="7"/>
      <c r="E12" s="7"/>
      <c r="F12" s="7"/>
      <c r="G12" s="7"/>
      <c r="H12" s="16"/>
      <c r="I12" s="7"/>
      <c r="J12" s="7"/>
      <c r="K12" s="7"/>
      <c r="L12" s="7"/>
      <c r="M12" s="7"/>
      <c r="N12" s="7"/>
      <c r="O12" s="7"/>
      <c r="P12" s="7"/>
      <c r="Q12" s="7"/>
      <c r="R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row>
    <row r="13" spans="1:88">
      <c r="B13" s="8" t="s">
        <v>507</v>
      </c>
      <c r="E13" s="28">
        <f>SUM(E3:E5)</f>
        <v>74.002954209748893</v>
      </c>
    </row>
    <row r="14" spans="1:88">
      <c r="B14" s="8" t="s">
        <v>508</v>
      </c>
      <c r="E14" s="28">
        <f>SUM(E6:E8)</f>
        <v>25.997045790251107</v>
      </c>
    </row>
    <row r="15" spans="1:88">
      <c r="A15" s="19" t="s">
        <v>170</v>
      </c>
    </row>
    <row r="16" spans="1:88">
      <c r="A16" s="8" t="s">
        <v>718</v>
      </c>
    </row>
    <row r="17" spans="1:1">
      <c r="A17" s="8" t="s">
        <v>733</v>
      </c>
    </row>
  </sheetData>
  <mergeCells count="4">
    <mergeCell ref="A1:F1"/>
    <mergeCell ref="A2:B2"/>
    <mergeCell ref="A3:A9"/>
    <mergeCell ref="A11:B11"/>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10"/>
  <sheetViews>
    <sheetView zoomScale="76" zoomScaleNormal="85" workbookViewId="0">
      <selection sqref="A1:F1"/>
    </sheetView>
  </sheetViews>
  <sheetFormatPr baseColWidth="10" defaultColWidth="10.81640625" defaultRowHeight="14.5"/>
  <cols>
    <col min="1" max="7" width="10.81640625" style="8"/>
    <col min="8" max="8" width="18.54296875" style="8" customWidth="1"/>
    <col min="9" max="10" width="10.81640625" style="8"/>
    <col min="11" max="11" width="14.7265625" style="8" bestFit="1" customWidth="1"/>
    <col min="12" max="12" width="14.7265625" style="8" customWidth="1"/>
    <col min="13" max="32" width="10.81640625" style="8"/>
    <col min="33" max="33" width="14.26953125" style="8" bestFit="1" customWidth="1"/>
    <col min="34" max="34" width="14.26953125" style="8" customWidth="1"/>
    <col min="35" max="45" width="10.81640625" style="8"/>
    <col min="46" max="46" width="13.1796875" style="8" customWidth="1"/>
    <col min="47" max="16384" width="10.81640625" style="8"/>
  </cols>
  <sheetData>
    <row r="1" spans="1:113" ht="28.5" customHeight="1">
      <c r="A1" s="641" t="s">
        <v>416</v>
      </c>
      <c r="B1" s="641"/>
      <c r="C1" s="641"/>
      <c r="D1" s="641"/>
      <c r="E1" s="641"/>
      <c r="F1" s="641"/>
      <c r="G1" s="514"/>
      <c r="H1" s="15"/>
      <c r="I1" s="7">
        <v>2022</v>
      </c>
      <c r="J1" s="7"/>
      <c r="K1" s="7"/>
      <c r="L1" s="7"/>
      <c r="M1" s="7"/>
      <c r="N1" s="7"/>
      <c r="O1" s="7"/>
      <c r="P1" s="7"/>
      <c r="Q1" s="7"/>
      <c r="R1" s="7"/>
      <c r="S1" s="7"/>
      <c r="T1" s="7"/>
      <c r="U1" s="7"/>
      <c r="V1" s="7"/>
      <c r="W1" s="7"/>
      <c r="X1" s="7"/>
      <c r="Y1" s="7"/>
      <c r="Z1" s="7"/>
      <c r="AA1" s="7">
        <v>2022</v>
      </c>
      <c r="AB1" s="7"/>
      <c r="AC1" s="7"/>
      <c r="AD1" s="7"/>
      <c r="AE1" s="7"/>
      <c r="AF1" s="7"/>
      <c r="AG1" s="7"/>
      <c r="AH1" s="7"/>
      <c r="AI1" s="7"/>
      <c r="AJ1" s="7"/>
      <c r="AK1" s="7"/>
      <c r="AL1" s="7"/>
      <c r="AM1" s="7"/>
      <c r="AN1" s="7"/>
      <c r="AO1" s="7"/>
      <c r="AP1" s="7"/>
      <c r="AQ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ht="24">
      <c r="A2" s="642" t="s">
        <v>0</v>
      </c>
      <c r="B2" s="642"/>
      <c r="C2" s="515" t="s">
        <v>19</v>
      </c>
      <c r="D2" s="516" t="s">
        <v>20</v>
      </c>
      <c r="E2" s="516" t="s">
        <v>21</v>
      </c>
      <c r="F2" s="517" t="s">
        <v>22</v>
      </c>
      <c r="G2" s="514"/>
      <c r="H2" s="15"/>
      <c r="I2" s="128"/>
      <c r="J2" s="639" t="s">
        <v>11</v>
      </c>
      <c r="K2" s="639"/>
      <c r="L2" s="639" t="s">
        <v>428</v>
      </c>
      <c r="M2" s="639"/>
      <c r="N2" s="639" t="s">
        <v>9</v>
      </c>
      <c r="O2" s="639"/>
      <c r="P2" s="639" t="s">
        <v>424</v>
      </c>
      <c r="Q2" s="639"/>
      <c r="R2" s="639" t="s">
        <v>425</v>
      </c>
      <c r="S2" s="639"/>
      <c r="T2" s="640" t="s">
        <v>426</v>
      </c>
      <c r="U2" s="640"/>
      <c r="V2" s="640" t="s">
        <v>10</v>
      </c>
      <c r="W2" s="640"/>
      <c r="X2" s="640" t="s">
        <v>427</v>
      </c>
      <c r="Y2" s="640"/>
      <c r="Z2" s="7"/>
      <c r="AA2" s="128"/>
      <c r="AB2" s="640" t="s">
        <v>427</v>
      </c>
      <c r="AC2" s="640"/>
      <c r="AD2" s="639" t="s">
        <v>428</v>
      </c>
      <c r="AE2" s="639"/>
      <c r="AF2" s="640" t="s">
        <v>10</v>
      </c>
      <c r="AG2" s="640"/>
      <c r="AH2" s="639" t="s">
        <v>9</v>
      </c>
      <c r="AI2" s="639"/>
      <c r="AJ2" s="639" t="s">
        <v>11</v>
      </c>
      <c r="AK2" s="639"/>
      <c r="AL2" s="639" t="s">
        <v>424</v>
      </c>
      <c r="AM2" s="639"/>
      <c r="AN2" s="639" t="s">
        <v>425</v>
      </c>
      <c r="AO2" s="639"/>
      <c r="AP2" s="640" t="s">
        <v>426</v>
      </c>
      <c r="AQ2" s="640"/>
      <c r="BC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row>
    <row r="3" spans="1:113" ht="23">
      <c r="A3" s="643" t="s">
        <v>16</v>
      </c>
      <c r="B3" s="518" t="s">
        <v>99</v>
      </c>
      <c r="C3" s="519">
        <v>210</v>
      </c>
      <c r="D3" s="520">
        <v>25.609756097560975</v>
      </c>
      <c r="E3" s="520">
        <v>29.829545454545453</v>
      </c>
      <c r="F3" s="521">
        <v>29.829545454545453</v>
      </c>
      <c r="G3" s="514"/>
      <c r="H3" s="513"/>
      <c r="J3" s="8" t="s">
        <v>715</v>
      </c>
      <c r="K3" s="8" t="s">
        <v>724</v>
      </c>
      <c r="L3" s="8" t="s">
        <v>715</v>
      </c>
      <c r="M3" s="8" t="s">
        <v>724</v>
      </c>
      <c r="N3" s="8" t="s">
        <v>715</v>
      </c>
      <c r="O3" s="8" t="s">
        <v>724</v>
      </c>
      <c r="P3" s="8" t="s">
        <v>715</v>
      </c>
      <c r="Q3" s="8" t="s">
        <v>724</v>
      </c>
      <c r="R3" s="8" t="s">
        <v>715</v>
      </c>
      <c r="S3" s="8" t="s">
        <v>724</v>
      </c>
      <c r="T3" s="8" t="s">
        <v>715</v>
      </c>
      <c r="U3" s="8" t="s">
        <v>724</v>
      </c>
      <c r="V3" s="8" t="s">
        <v>715</v>
      </c>
      <c r="W3" s="8" t="s">
        <v>724</v>
      </c>
      <c r="X3" s="8" t="s">
        <v>715</v>
      </c>
      <c r="Y3" s="8" t="s">
        <v>724</v>
      </c>
      <c r="Z3" s="7"/>
      <c r="AB3" s="8" t="s">
        <v>715</v>
      </c>
      <c r="AC3" s="8" t="s">
        <v>724</v>
      </c>
      <c r="AD3" s="8" t="s">
        <v>715</v>
      </c>
      <c r="AE3" s="8" t="s">
        <v>724</v>
      </c>
      <c r="AF3" s="8" t="s">
        <v>715</v>
      </c>
      <c r="AG3" s="8" t="s">
        <v>724</v>
      </c>
      <c r="AH3" s="8" t="s">
        <v>715</v>
      </c>
      <c r="AI3" s="8" t="s">
        <v>724</v>
      </c>
      <c r="AJ3" s="8" t="s">
        <v>715</v>
      </c>
      <c r="AK3" s="8" t="s">
        <v>724</v>
      </c>
      <c r="AL3" s="8" t="s">
        <v>715</v>
      </c>
      <c r="AM3" s="8" t="s">
        <v>724</v>
      </c>
      <c r="AN3" s="8" t="s">
        <v>715</v>
      </c>
      <c r="AO3" s="8" t="s">
        <v>724</v>
      </c>
      <c r="AP3" s="8" t="s">
        <v>715</v>
      </c>
      <c r="AQ3" s="8" t="s">
        <v>724</v>
      </c>
      <c r="BC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row>
    <row r="4" spans="1:113" ht="36" customHeight="1">
      <c r="A4" s="644"/>
      <c r="B4" s="522" t="s">
        <v>100</v>
      </c>
      <c r="C4" s="523">
        <v>255</v>
      </c>
      <c r="D4" s="524">
        <v>31.097560975609756</v>
      </c>
      <c r="E4" s="524">
        <v>36.221590909090914</v>
      </c>
      <c r="F4" s="525">
        <v>66.05113636363636</v>
      </c>
      <c r="G4" s="514"/>
      <c r="H4" s="513"/>
      <c r="I4" s="131" t="s">
        <v>99</v>
      </c>
      <c r="J4" s="134">
        <v>29.829545454545453</v>
      </c>
      <c r="K4" s="134">
        <v>30.606420927467298</v>
      </c>
      <c r="L4" s="134">
        <v>40.682788051209101</v>
      </c>
      <c r="M4" s="134">
        <v>39.129400570884869</v>
      </c>
      <c r="N4" s="134">
        <v>9.985734664764621</v>
      </c>
      <c r="O4" s="134">
        <v>10.269239933285681</v>
      </c>
      <c r="P4" s="134">
        <v>1.8651362984218076</v>
      </c>
      <c r="Q4" s="134">
        <v>2.2296811316231122</v>
      </c>
      <c r="R4" s="134">
        <v>0.56899004267425324</v>
      </c>
      <c r="S4" s="134">
        <v>0.2630320420851267</v>
      </c>
      <c r="T4" s="134">
        <v>0.71225071225071224</v>
      </c>
      <c r="U4" s="134">
        <v>0.28860028860028858</v>
      </c>
      <c r="V4" s="134">
        <v>29.725829725829726</v>
      </c>
      <c r="W4" s="134">
        <v>27.115716753022451</v>
      </c>
      <c r="X4" s="134">
        <v>76.068376068376068</v>
      </c>
      <c r="Y4" s="134">
        <v>75.065554231227651</v>
      </c>
      <c r="Z4" s="7"/>
      <c r="AA4" s="131" t="s">
        <v>430</v>
      </c>
      <c r="AB4" s="134">
        <v>99.857549857549856</v>
      </c>
      <c r="AC4" s="134">
        <v>99.6</v>
      </c>
      <c r="AD4" s="134">
        <v>97.439544807965845</v>
      </c>
      <c r="AE4" s="134">
        <v>97.1</v>
      </c>
      <c r="AF4" s="134">
        <v>91.774891774891771</v>
      </c>
      <c r="AG4" s="134">
        <v>90.5</v>
      </c>
      <c r="AH4" s="134">
        <v>87.303851640513557</v>
      </c>
      <c r="AI4" s="134">
        <v>88.3</v>
      </c>
      <c r="AJ4" s="134">
        <v>86.221590909090921</v>
      </c>
      <c r="AK4" s="134">
        <v>87.2</v>
      </c>
      <c r="AL4" s="134">
        <v>37.446197991391678</v>
      </c>
      <c r="AM4" s="134">
        <v>43.1</v>
      </c>
      <c r="AN4" s="134">
        <v>20.056899004267429</v>
      </c>
      <c r="AO4" s="134">
        <v>21.2</v>
      </c>
      <c r="AP4" s="134">
        <v>17.378917378917379</v>
      </c>
      <c r="AQ4" s="134">
        <v>18</v>
      </c>
      <c r="BC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row>
    <row r="5" spans="1:113" ht="23">
      <c r="A5" s="644"/>
      <c r="B5" s="522" t="s">
        <v>101</v>
      </c>
      <c r="C5" s="523">
        <v>142</v>
      </c>
      <c r="D5" s="524">
        <v>17.317073170731707</v>
      </c>
      <c r="E5" s="524">
        <v>20.170454545454543</v>
      </c>
      <c r="F5" s="525">
        <v>86.221590909090907</v>
      </c>
      <c r="G5" s="514"/>
      <c r="H5" s="513"/>
      <c r="I5" s="132" t="s">
        <v>100</v>
      </c>
      <c r="J5" s="134">
        <v>36.221590909090914</v>
      </c>
      <c r="K5" s="134">
        <v>36.099881093935792</v>
      </c>
      <c r="L5" s="134">
        <v>46.372688477951634</v>
      </c>
      <c r="M5" s="134">
        <v>46.241674595623216</v>
      </c>
      <c r="N5" s="134">
        <v>46.077032810271042</v>
      </c>
      <c r="O5" s="134">
        <v>46.795329997617344</v>
      </c>
      <c r="P5" s="134">
        <v>7.6040172166427542</v>
      </c>
      <c r="Q5" s="134">
        <v>11.963557899784224</v>
      </c>
      <c r="R5" s="134">
        <v>3.8406827880512093</v>
      </c>
      <c r="S5" s="134">
        <v>3.1324725011956005</v>
      </c>
      <c r="T5" s="134">
        <v>2.8490028490028489</v>
      </c>
      <c r="U5" s="134">
        <v>2.3809523809523809</v>
      </c>
      <c r="V5" s="134">
        <v>38.672438672438673</v>
      </c>
      <c r="W5" s="134">
        <v>42.339008142116953</v>
      </c>
      <c r="X5" s="134">
        <v>22.507122507122507</v>
      </c>
      <c r="Y5" s="134">
        <v>22.908224076281286</v>
      </c>
      <c r="Z5" s="7"/>
      <c r="AA5" s="132" t="s">
        <v>429</v>
      </c>
      <c r="AB5" s="138">
        <v>0.14245014245014245</v>
      </c>
      <c r="AC5" s="138">
        <v>0.4</v>
      </c>
      <c r="AD5" s="138">
        <v>2.5604551920341394</v>
      </c>
      <c r="AE5" s="138">
        <v>2.9</v>
      </c>
      <c r="AF5" s="138">
        <v>8.2251082251082259</v>
      </c>
      <c r="AG5" s="138">
        <v>9.5</v>
      </c>
      <c r="AH5" s="138">
        <v>12.696148359486447</v>
      </c>
      <c r="AI5" s="138">
        <v>11.7</v>
      </c>
      <c r="AJ5" s="138">
        <v>13.77840909090909</v>
      </c>
      <c r="AK5" s="138">
        <v>12.8</v>
      </c>
      <c r="AL5" s="138">
        <v>62.553802008608322</v>
      </c>
      <c r="AM5" s="138">
        <v>56.9</v>
      </c>
      <c r="AN5" s="138">
        <v>79.943100995732578</v>
      </c>
      <c r="AO5" s="138">
        <v>78.8</v>
      </c>
      <c r="AP5" s="138">
        <v>82.621082621082621</v>
      </c>
      <c r="AQ5" s="138">
        <v>82</v>
      </c>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row>
    <row r="6" spans="1:113" ht="23">
      <c r="A6" s="644"/>
      <c r="B6" s="522" t="s">
        <v>102</v>
      </c>
      <c r="C6" s="523">
        <v>55</v>
      </c>
      <c r="D6" s="524">
        <v>6.7073170731707323</v>
      </c>
      <c r="E6" s="524">
        <v>7.8125</v>
      </c>
      <c r="F6" s="525">
        <v>94.034090909090907</v>
      </c>
      <c r="G6" s="514"/>
      <c r="H6" s="513"/>
      <c r="I6" s="132" t="s">
        <v>101</v>
      </c>
      <c r="J6" s="134">
        <v>20.170454545454543</v>
      </c>
      <c r="K6" s="134">
        <v>20.499405469678951</v>
      </c>
      <c r="L6" s="134">
        <v>10.38406827880512</v>
      </c>
      <c r="M6" s="134">
        <v>11.726926736441484</v>
      </c>
      <c r="N6" s="134">
        <v>31.24108416547789</v>
      </c>
      <c r="O6" s="134">
        <v>31.212771026923992</v>
      </c>
      <c r="P6" s="134">
        <v>27.977044476327116</v>
      </c>
      <c r="Q6" s="134">
        <v>28.913929513306165</v>
      </c>
      <c r="R6" s="134">
        <v>15.647226173541965</v>
      </c>
      <c r="S6" s="134">
        <v>17.838354854136774</v>
      </c>
      <c r="T6" s="134">
        <v>13.817663817663817</v>
      </c>
      <c r="U6" s="134">
        <v>15.31986531986532</v>
      </c>
      <c r="V6" s="134">
        <v>23.376623376623375</v>
      </c>
      <c r="W6" s="134">
        <v>21.046138662718974</v>
      </c>
      <c r="X6" s="134">
        <v>1.2820512820512819</v>
      </c>
      <c r="Y6" s="134">
        <v>1.6448152562574494</v>
      </c>
      <c r="Z6" s="7"/>
      <c r="AA6" s="7"/>
      <c r="AB6" s="7"/>
      <c r="AC6" s="7"/>
      <c r="AD6" s="7"/>
      <c r="AE6" s="7"/>
      <c r="AF6" s="7"/>
      <c r="AG6" s="7"/>
      <c r="AH6" s="7"/>
      <c r="AI6" s="7"/>
      <c r="AJ6" s="7"/>
      <c r="AK6" s="7"/>
      <c r="AL6" s="7"/>
      <c r="AM6" s="7"/>
      <c r="AN6" s="7"/>
      <c r="AO6" s="7"/>
      <c r="AP6" s="7"/>
      <c r="AQ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row>
    <row r="7" spans="1:113" ht="23">
      <c r="A7" s="644"/>
      <c r="B7" s="522" t="s">
        <v>103</v>
      </c>
      <c r="C7" s="523">
        <v>24</v>
      </c>
      <c r="D7" s="524">
        <v>2.9268292682926833</v>
      </c>
      <c r="E7" s="524">
        <v>3.4090909090909087</v>
      </c>
      <c r="F7" s="525">
        <v>97.443181818181827</v>
      </c>
      <c r="G7" s="514"/>
      <c r="H7" s="513"/>
      <c r="I7" s="132" t="s">
        <v>102</v>
      </c>
      <c r="J7" s="134">
        <v>7.8125</v>
      </c>
      <c r="K7" s="134">
        <v>8.1331747919143886</v>
      </c>
      <c r="L7" s="134">
        <v>2.275960170697013</v>
      </c>
      <c r="M7" s="134">
        <v>2.3073263558515698</v>
      </c>
      <c r="N7" s="134">
        <v>10.413694721825962</v>
      </c>
      <c r="O7" s="134">
        <v>9.4829640219204183</v>
      </c>
      <c r="P7" s="134">
        <v>35.437589670014347</v>
      </c>
      <c r="Q7" s="134">
        <v>32.678014864540877</v>
      </c>
      <c r="R7" s="134">
        <v>35.704125177809388</v>
      </c>
      <c r="S7" s="134">
        <v>36.107125777140126</v>
      </c>
      <c r="T7" s="134">
        <v>32.336182336182333</v>
      </c>
      <c r="U7" s="134">
        <v>33.261183261183263</v>
      </c>
      <c r="V7" s="134">
        <v>5.3391053391053394</v>
      </c>
      <c r="W7" s="134">
        <v>6.14359733530718</v>
      </c>
      <c r="X7" s="134">
        <v>0</v>
      </c>
      <c r="Y7" s="134">
        <v>0.23837902264600713</v>
      </c>
      <c r="Z7" s="7"/>
      <c r="AA7" s="7"/>
      <c r="AB7" s="7"/>
      <c r="AC7" s="7"/>
      <c r="AD7" s="7"/>
      <c r="AE7" s="7"/>
      <c r="AF7" s="7"/>
      <c r="AG7" s="7"/>
      <c r="AH7" s="7"/>
      <c r="AI7" s="7"/>
      <c r="AJ7" s="7"/>
      <c r="AK7" s="7"/>
      <c r="AL7" s="7"/>
      <c r="AM7" s="7"/>
      <c r="AN7" s="7"/>
      <c r="AO7" s="7"/>
      <c r="AP7" s="7"/>
      <c r="AQ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row>
    <row r="8" spans="1:113" ht="34.5">
      <c r="A8" s="644"/>
      <c r="B8" s="522" t="s">
        <v>104</v>
      </c>
      <c r="C8" s="523">
        <v>18</v>
      </c>
      <c r="D8" s="524">
        <v>2.1951219512195119</v>
      </c>
      <c r="E8" s="524">
        <v>2.5568181818181821</v>
      </c>
      <c r="F8" s="525">
        <v>100</v>
      </c>
      <c r="G8" s="514"/>
      <c r="H8" s="513"/>
      <c r="I8" s="132" t="s">
        <v>103</v>
      </c>
      <c r="J8" s="134">
        <v>3.4090909090909087</v>
      </c>
      <c r="K8" s="134">
        <v>3.0915576694411415</v>
      </c>
      <c r="L8" s="134">
        <v>0.28449502133712662</v>
      </c>
      <c r="M8" s="134">
        <v>0.47573739295908657</v>
      </c>
      <c r="N8" s="134">
        <v>1.8544935805991443</v>
      </c>
      <c r="O8" s="134">
        <v>1.6916845365737434</v>
      </c>
      <c r="P8" s="134">
        <v>15.781922525107603</v>
      </c>
      <c r="Q8" s="134">
        <v>15.344042196116039</v>
      </c>
      <c r="R8" s="134">
        <v>24.039829302987197</v>
      </c>
      <c r="S8" s="134">
        <v>24.844571975131515</v>
      </c>
      <c r="T8" s="134">
        <v>27.777777777777779</v>
      </c>
      <c r="U8" s="134">
        <v>26.623376623376622</v>
      </c>
      <c r="V8" s="134">
        <v>1.4430014430014431</v>
      </c>
      <c r="W8" s="134">
        <v>1.9491734517641253</v>
      </c>
      <c r="X8" s="134">
        <v>0</v>
      </c>
      <c r="Y8" s="134">
        <v>2.3837902264600714E-2</v>
      </c>
      <c r="Z8" s="7"/>
      <c r="AA8" s="7"/>
      <c r="AB8" s="7"/>
      <c r="AC8" s="7"/>
      <c r="AD8" s="7"/>
      <c r="AE8" s="7"/>
      <c r="AF8" s="7"/>
      <c r="AG8" s="7"/>
      <c r="AH8" s="7"/>
      <c r="AI8" s="7"/>
      <c r="AJ8" s="7"/>
      <c r="AK8" s="7"/>
      <c r="AL8" s="7"/>
      <c r="AM8" s="7"/>
      <c r="AN8" s="7"/>
      <c r="AO8" s="7"/>
      <c r="AP8" s="7"/>
      <c r="AQ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row>
    <row r="9" spans="1:113" ht="34.5">
      <c r="A9" s="644"/>
      <c r="B9" s="522" t="s">
        <v>27</v>
      </c>
      <c r="C9" s="523">
        <v>704</v>
      </c>
      <c r="D9" s="524">
        <v>85.853658536585371</v>
      </c>
      <c r="E9" s="524">
        <v>100</v>
      </c>
      <c r="F9" s="526"/>
      <c r="G9" s="514"/>
      <c r="H9" s="15"/>
      <c r="I9" s="132" t="s">
        <v>104</v>
      </c>
      <c r="J9" s="134">
        <v>2.5568181818181821</v>
      </c>
      <c r="K9" s="134">
        <v>1.5695600475624256</v>
      </c>
      <c r="L9" s="134">
        <v>0</v>
      </c>
      <c r="M9" s="134">
        <v>0.11893434823977164</v>
      </c>
      <c r="N9" s="134">
        <v>0.42796005706134094</v>
      </c>
      <c r="O9" s="134">
        <v>0.54801048367881822</v>
      </c>
      <c r="P9" s="134">
        <v>11.33428981348637</v>
      </c>
      <c r="Q9" s="134">
        <v>8.8707743946295849</v>
      </c>
      <c r="R9" s="134">
        <v>20.19914651493599</v>
      </c>
      <c r="S9" s="134">
        <v>17.814442850310854</v>
      </c>
      <c r="T9" s="134">
        <v>22.507122507122507</v>
      </c>
      <c r="U9" s="134">
        <v>22.126022126022129</v>
      </c>
      <c r="V9" s="134">
        <v>1.4430014430014431</v>
      </c>
      <c r="W9" s="134">
        <v>1.4063656550703183</v>
      </c>
      <c r="X9" s="134">
        <v>0.14245014245014245</v>
      </c>
      <c r="Y9" s="134">
        <v>0.11918951132300357</v>
      </c>
      <c r="Z9" s="7"/>
      <c r="AA9" s="7"/>
      <c r="AB9" s="7"/>
      <c r="AC9" s="129"/>
      <c r="AD9" s="129"/>
      <c r="AE9" s="35"/>
      <c r="AF9" s="35"/>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row>
    <row r="10" spans="1:113">
      <c r="A10" s="522" t="s">
        <v>17</v>
      </c>
      <c r="B10" s="522" t="s">
        <v>28</v>
      </c>
      <c r="C10" s="523">
        <v>116</v>
      </c>
      <c r="D10" s="524">
        <v>14.146341463414632</v>
      </c>
      <c r="E10" s="527"/>
      <c r="F10" s="526"/>
      <c r="G10" s="514"/>
      <c r="H10" s="311"/>
      <c r="I10" s="314"/>
      <c r="J10" s="314"/>
      <c r="K10" s="314"/>
      <c r="L10" s="314"/>
      <c r="M10" s="314"/>
      <c r="N10" s="314"/>
      <c r="O10" s="314"/>
      <c r="P10" s="314"/>
      <c r="Q10" s="314"/>
      <c r="R10" s="314"/>
      <c r="S10" s="7"/>
      <c r="T10" s="7"/>
      <c r="U10" s="7"/>
      <c r="V10" s="7"/>
      <c r="W10" s="7"/>
      <c r="X10" s="7"/>
      <c r="Y10" s="7"/>
      <c r="Z10" s="7"/>
      <c r="AA10" s="7"/>
      <c r="AB10" s="7"/>
      <c r="AC10" s="130"/>
      <c r="AD10" s="130"/>
      <c r="AE10" s="35"/>
      <c r="AF10" s="35"/>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row>
    <row r="11" spans="1:113">
      <c r="A11" s="645" t="s">
        <v>27</v>
      </c>
      <c r="B11" s="645"/>
      <c r="C11" s="528">
        <v>820</v>
      </c>
      <c r="D11" s="529">
        <v>100</v>
      </c>
      <c r="E11" s="530"/>
      <c r="F11" s="531"/>
      <c r="G11" s="514"/>
      <c r="H11" s="311"/>
      <c r="I11" s="311" t="s">
        <v>654</v>
      </c>
      <c r="J11" s="314">
        <f>SUM(J4:J6)</f>
        <v>86.221590909090921</v>
      </c>
      <c r="K11" s="314">
        <f t="shared" ref="K11:Y11" si="0">SUM(K4:K6)</f>
        <v>87.205707491082038</v>
      </c>
      <c r="L11" s="314">
        <f t="shared" si="0"/>
        <v>97.439544807965845</v>
      </c>
      <c r="M11" s="314">
        <f t="shared" si="0"/>
        <v>97.098001902949576</v>
      </c>
      <c r="N11" s="314">
        <f t="shared" si="0"/>
        <v>87.303851640513557</v>
      </c>
      <c r="O11" s="314">
        <f t="shared" si="0"/>
        <v>88.277340957827022</v>
      </c>
      <c r="P11" s="314">
        <f t="shared" si="0"/>
        <v>37.446197991391678</v>
      </c>
      <c r="Q11" s="314">
        <f t="shared" si="0"/>
        <v>43.107168544713502</v>
      </c>
      <c r="R11" s="314">
        <f t="shared" si="0"/>
        <v>20.056899004267429</v>
      </c>
      <c r="S11" s="314">
        <f t="shared" si="0"/>
        <v>21.233859397417501</v>
      </c>
      <c r="T11" s="314">
        <f t="shared" si="0"/>
        <v>17.378917378917379</v>
      </c>
      <c r="U11" s="314">
        <f t="shared" si="0"/>
        <v>17.989417989417991</v>
      </c>
      <c r="V11" s="314">
        <f t="shared" si="0"/>
        <v>91.774891774891771</v>
      </c>
      <c r="W11" s="314">
        <f t="shared" si="0"/>
        <v>90.500863557858381</v>
      </c>
      <c r="X11" s="314">
        <f t="shared" si="0"/>
        <v>99.857549857549856</v>
      </c>
      <c r="Y11" s="314">
        <f t="shared" si="0"/>
        <v>99.618593563766382</v>
      </c>
      <c r="Z11" s="7"/>
      <c r="AA11" s="7"/>
      <c r="AB11" s="7"/>
      <c r="AC11" s="129"/>
      <c r="AD11" s="129"/>
      <c r="AE11" s="35"/>
      <c r="AF11" s="35"/>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row>
    <row r="12" spans="1:113">
      <c r="A12" s="7"/>
      <c r="B12" s="7"/>
      <c r="C12" s="7"/>
      <c r="D12" s="7"/>
      <c r="E12" s="7"/>
      <c r="F12" s="7"/>
      <c r="G12" s="7"/>
      <c r="H12" s="311"/>
      <c r="I12" s="311" t="s">
        <v>429</v>
      </c>
      <c r="J12" s="314">
        <f>SUM(J7:J9)</f>
        <v>13.77840909090909</v>
      </c>
      <c r="K12" s="314">
        <f t="shared" ref="K12:Y12" si="1">SUM(K7:K9)</f>
        <v>12.794292508917955</v>
      </c>
      <c r="L12" s="314">
        <f t="shared" si="1"/>
        <v>2.5604551920341394</v>
      </c>
      <c r="M12" s="314">
        <f t="shared" si="1"/>
        <v>2.901998097050428</v>
      </c>
      <c r="N12" s="314">
        <f t="shared" si="1"/>
        <v>12.696148359486447</v>
      </c>
      <c r="O12" s="314">
        <f t="shared" si="1"/>
        <v>11.72265904217298</v>
      </c>
      <c r="P12" s="314">
        <f t="shared" si="1"/>
        <v>62.553802008608322</v>
      </c>
      <c r="Q12" s="314">
        <f t="shared" si="1"/>
        <v>56.892831455286505</v>
      </c>
      <c r="R12" s="314">
        <f t="shared" si="1"/>
        <v>79.943100995732578</v>
      </c>
      <c r="S12" s="314">
        <f t="shared" si="1"/>
        <v>78.766140602582496</v>
      </c>
      <c r="T12" s="314">
        <f t="shared" si="1"/>
        <v>82.621082621082621</v>
      </c>
      <c r="U12" s="314">
        <f t="shared" si="1"/>
        <v>82.010582010582013</v>
      </c>
      <c r="V12" s="314">
        <f t="shared" si="1"/>
        <v>8.2251082251082259</v>
      </c>
      <c r="W12" s="314">
        <f t="shared" si="1"/>
        <v>9.4991364421416247</v>
      </c>
      <c r="X12" s="314">
        <f t="shared" si="1"/>
        <v>0.14245014245014245</v>
      </c>
      <c r="Y12" s="314">
        <f t="shared" si="1"/>
        <v>0.38140643623361137</v>
      </c>
      <c r="Z12" s="7"/>
      <c r="AA12" s="7"/>
      <c r="AB12" s="7"/>
      <c r="AC12" s="130"/>
      <c r="AD12" s="130"/>
      <c r="AE12" s="35"/>
      <c r="AF12" s="35"/>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row>
    <row r="13" spans="1:113" ht="29.25" customHeight="1">
      <c r="A13" s="641" t="s">
        <v>417</v>
      </c>
      <c r="B13" s="641"/>
      <c r="C13" s="641"/>
      <c r="D13" s="641"/>
      <c r="E13" s="641"/>
      <c r="F13" s="641"/>
      <c r="G13" s="514"/>
      <c r="K13" s="7"/>
      <c r="L13" s="7"/>
      <c r="M13" s="7"/>
      <c r="N13" s="7"/>
      <c r="O13" s="7"/>
      <c r="P13" s="7"/>
      <c r="Q13" s="7"/>
      <c r="R13" s="7"/>
      <c r="S13" s="7"/>
      <c r="T13" s="7"/>
      <c r="U13" s="7"/>
      <c r="V13" s="7"/>
      <c r="W13" s="7"/>
      <c r="X13" s="7"/>
      <c r="Y13" s="7"/>
      <c r="Z13" s="7"/>
      <c r="AA13" s="7"/>
      <c r="AB13" s="7"/>
      <c r="AC13" s="129"/>
      <c r="AD13" s="129"/>
      <c r="AE13" s="35"/>
      <c r="AF13" s="35"/>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row>
    <row r="14" spans="1:113" ht="24">
      <c r="A14" s="642" t="s">
        <v>0</v>
      </c>
      <c r="B14" s="642"/>
      <c r="C14" s="515" t="s">
        <v>19</v>
      </c>
      <c r="D14" s="516" t="s">
        <v>20</v>
      </c>
      <c r="E14" s="516" t="s">
        <v>21</v>
      </c>
      <c r="F14" s="517" t="s">
        <v>22</v>
      </c>
      <c r="G14" s="514"/>
      <c r="K14" s="7"/>
      <c r="L14" s="7"/>
      <c r="M14" s="7"/>
      <c r="N14" s="7"/>
      <c r="O14" s="7"/>
      <c r="P14" s="7"/>
      <c r="Q14" s="7"/>
      <c r="R14" s="7"/>
      <c r="S14" s="7"/>
      <c r="T14" s="7"/>
      <c r="U14" s="7"/>
      <c r="V14" s="7"/>
      <c r="W14" s="7"/>
      <c r="X14" s="7"/>
      <c r="Y14" s="7"/>
      <c r="Z14" s="7"/>
      <c r="AA14" s="7"/>
      <c r="AB14" s="7"/>
      <c r="AC14" s="17"/>
      <c r="AD14" s="1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row>
    <row r="15" spans="1:113" ht="23">
      <c r="A15" s="643" t="s">
        <v>16</v>
      </c>
      <c r="B15" s="518" t="s">
        <v>99</v>
      </c>
      <c r="C15" s="519">
        <v>286</v>
      </c>
      <c r="D15" s="520">
        <v>34.878048780487802</v>
      </c>
      <c r="E15" s="520">
        <v>40.682788051209101</v>
      </c>
      <c r="F15" s="521">
        <v>40.682788051209101</v>
      </c>
      <c r="G15" s="514"/>
      <c r="H15" s="7"/>
      <c r="I15" s="7"/>
      <c r="J15" s="7"/>
      <c r="K15" s="7"/>
      <c r="L15" s="7"/>
      <c r="M15" s="7"/>
      <c r="N15" s="7"/>
      <c r="O15" s="7"/>
      <c r="P15" s="7"/>
      <c r="Q15" s="7"/>
      <c r="R15" s="7"/>
      <c r="S15" s="7"/>
      <c r="T15" s="7"/>
      <c r="U15" s="7"/>
      <c r="V15" s="7"/>
      <c r="W15" s="7"/>
      <c r="X15" s="7"/>
      <c r="Y15" s="7"/>
      <c r="Z15" s="7"/>
      <c r="AA15" s="7"/>
      <c r="AB15" s="7"/>
      <c r="AC15" s="7"/>
      <c r="AD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row>
    <row r="16" spans="1:113" ht="23">
      <c r="A16" s="644"/>
      <c r="B16" s="522" t="s">
        <v>100</v>
      </c>
      <c r="C16" s="523">
        <v>326</v>
      </c>
      <c r="D16" s="524">
        <v>39.756097560975611</v>
      </c>
      <c r="E16" s="524">
        <v>46.372688477951634</v>
      </c>
      <c r="F16" s="525">
        <v>87.055476529160742</v>
      </c>
      <c r="G16" s="514"/>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row>
    <row r="17" spans="1:113" ht="23">
      <c r="A17" s="644"/>
      <c r="B17" s="522" t="s">
        <v>101</v>
      </c>
      <c r="C17" s="523">
        <v>73</v>
      </c>
      <c r="D17" s="524">
        <v>8.9024390243902438</v>
      </c>
      <c r="E17" s="524">
        <v>10.38406827880512</v>
      </c>
      <c r="F17" s="525">
        <v>97.439544807965859</v>
      </c>
      <c r="G17" s="514"/>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row>
    <row r="18" spans="1:113" ht="23">
      <c r="A18" s="644"/>
      <c r="B18" s="522" t="s">
        <v>102</v>
      </c>
      <c r="C18" s="523">
        <v>16</v>
      </c>
      <c r="D18" s="524">
        <v>1.9512195121951219</v>
      </c>
      <c r="E18" s="524">
        <v>2.275960170697013</v>
      </c>
      <c r="F18" s="525">
        <v>99.715504978662878</v>
      </c>
      <c r="G18" s="514"/>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row>
    <row r="19" spans="1:113" ht="23">
      <c r="A19" s="644"/>
      <c r="B19" s="522" t="s">
        <v>103</v>
      </c>
      <c r="C19" s="523">
        <v>2</v>
      </c>
      <c r="D19" s="524">
        <v>0.24390243902439024</v>
      </c>
      <c r="E19" s="524">
        <v>0.28449502133712662</v>
      </c>
      <c r="F19" s="525">
        <v>100</v>
      </c>
      <c r="G19" s="514"/>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row>
    <row r="20" spans="1:113">
      <c r="A20" s="644"/>
      <c r="B20" s="522" t="s">
        <v>27</v>
      </c>
      <c r="C20" s="523">
        <v>703</v>
      </c>
      <c r="D20" s="524">
        <v>85.731707317073173</v>
      </c>
      <c r="E20" s="524">
        <v>100</v>
      </c>
      <c r="F20" s="526"/>
      <c r="G20" s="514"/>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row>
    <row r="21" spans="1:113">
      <c r="A21" s="522" t="s">
        <v>17</v>
      </c>
      <c r="B21" s="522" t="s">
        <v>28</v>
      </c>
      <c r="C21" s="523">
        <v>117</v>
      </c>
      <c r="D21" s="524">
        <v>14.268292682926829</v>
      </c>
      <c r="E21" s="527"/>
      <c r="F21" s="526"/>
      <c r="G21" s="514"/>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row>
    <row r="22" spans="1:113">
      <c r="A22" s="645" t="s">
        <v>27</v>
      </c>
      <c r="B22" s="645"/>
      <c r="C22" s="528">
        <v>820</v>
      </c>
      <c r="D22" s="529">
        <v>100</v>
      </c>
      <c r="E22" s="530"/>
      <c r="F22" s="531"/>
      <c r="G22" s="514"/>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row>
    <row r="23" spans="1:113">
      <c r="A23" s="646"/>
      <c r="B23" s="646"/>
      <c r="C23" s="141"/>
      <c r="D23" s="133"/>
      <c r="E23" s="142"/>
      <c r="F23" s="143"/>
      <c r="G23" s="133"/>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row>
    <row r="24" spans="1:113">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row>
    <row r="25" spans="1:113" ht="30" customHeight="1">
      <c r="A25" s="641" t="s">
        <v>418</v>
      </c>
      <c r="B25" s="641"/>
      <c r="C25" s="641"/>
      <c r="D25" s="641"/>
      <c r="E25" s="641"/>
      <c r="F25" s="641"/>
      <c r="G25" s="514"/>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row>
    <row r="26" spans="1:113" ht="24">
      <c r="A26" s="642" t="s">
        <v>0</v>
      </c>
      <c r="B26" s="642"/>
      <c r="C26" s="515" t="s">
        <v>19</v>
      </c>
      <c r="D26" s="516" t="s">
        <v>20</v>
      </c>
      <c r="E26" s="516" t="s">
        <v>21</v>
      </c>
      <c r="F26" s="517" t="s">
        <v>22</v>
      </c>
      <c r="G26" s="514"/>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row>
    <row r="27" spans="1:113" ht="23">
      <c r="A27" s="643" t="s">
        <v>16</v>
      </c>
      <c r="B27" s="518" t="s">
        <v>99</v>
      </c>
      <c r="C27" s="519">
        <v>70</v>
      </c>
      <c r="D27" s="520">
        <v>8.536585365853659</v>
      </c>
      <c r="E27" s="520">
        <v>9.985734664764621</v>
      </c>
      <c r="F27" s="521">
        <v>9.985734664764621</v>
      </c>
      <c r="G27" s="514"/>
      <c r="H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row>
    <row r="28" spans="1:113" ht="23">
      <c r="A28" s="644"/>
      <c r="B28" s="522" t="s">
        <v>100</v>
      </c>
      <c r="C28" s="523">
        <v>323</v>
      </c>
      <c r="D28" s="524">
        <v>39.390243902439025</v>
      </c>
      <c r="E28" s="524">
        <v>46.077032810271042</v>
      </c>
      <c r="F28" s="525">
        <v>56.06276747503567</v>
      </c>
      <c r="G28" s="514"/>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row>
    <row r="29" spans="1:113" ht="23">
      <c r="A29" s="644"/>
      <c r="B29" s="522" t="s">
        <v>101</v>
      </c>
      <c r="C29" s="523">
        <v>219</v>
      </c>
      <c r="D29" s="524">
        <v>26.707317073170735</v>
      </c>
      <c r="E29" s="524">
        <v>31.24108416547789</v>
      </c>
      <c r="F29" s="525">
        <v>87.303851640513557</v>
      </c>
      <c r="G29" s="514"/>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row>
    <row r="30" spans="1:113" ht="23">
      <c r="A30" s="644"/>
      <c r="B30" s="522" t="s">
        <v>102</v>
      </c>
      <c r="C30" s="523">
        <v>73</v>
      </c>
      <c r="D30" s="524">
        <v>8.9024390243902438</v>
      </c>
      <c r="E30" s="524">
        <v>10.413694721825962</v>
      </c>
      <c r="F30" s="525">
        <v>97.717546362339519</v>
      </c>
      <c r="G30" s="514"/>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row>
    <row r="31" spans="1:113" ht="23">
      <c r="A31" s="644"/>
      <c r="B31" s="522" t="s">
        <v>103</v>
      </c>
      <c r="C31" s="523">
        <v>13</v>
      </c>
      <c r="D31" s="524">
        <v>1.5853658536585367</v>
      </c>
      <c r="E31" s="524">
        <v>1.8544935805991443</v>
      </c>
      <c r="F31" s="525">
        <v>99.572039942938659</v>
      </c>
      <c r="G31" s="51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row>
    <row r="32" spans="1:113" ht="34.5">
      <c r="A32" s="644"/>
      <c r="B32" s="522" t="s">
        <v>104</v>
      </c>
      <c r="C32" s="523">
        <v>3</v>
      </c>
      <c r="D32" s="524">
        <v>0.36585365853658541</v>
      </c>
      <c r="E32" s="524">
        <v>0.42796005706134094</v>
      </c>
      <c r="F32" s="525">
        <v>100</v>
      </c>
      <c r="G32" s="514"/>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row>
    <row r="33" spans="1:113">
      <c r="A33" s="644"/>
      <c r="B33" s="522" t="s">
        <v>27</v>
      </c>
      <c r="C33" s="523">
        <v>701</v>
      </c>
      <c r="D33" s="524">
        <v>85.487804878048777</v>
      </c>
      <c r="E33" s="524">
        <v>100</v>
      </c>
      <c r="F33" s="526"/>
      <c r="G33" s="514"/>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row>
    <row r="34" spans="1:113">
      <c r="A34" s="522" t="s">
        <v>17</v>
      </c>
      <c r="B34" s="522" t="s">
        <v>28</v>
      </c>
      <c r="C34" s="523">
        <v>119</v>
      </c>
      <c r="D34" s="524">
        <v>14.512195121951219</v>
      </c>
      <c r="E34" s="527"/>
      <c r="F34" s="526"/>
      <c r="G34" s="514"/>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row>
    <row r="35" spans="1:113">
      <c r="A35" s="645" t="s">
        <v>27</v>
      </c>
      <c r="B35" s="645"/>
      <c r="C35" s="528">
        <v>820</v>
      </c>
      <c r="D35" s="529">
        <v>100</v>
      </c>
      <c r="E35" s="530"/>
      <c r="F35" s="531"/>
      <c r="G35" s="514"/>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row>
    <row r="36" spans="1:113">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row>
    <row r="37" spans="1:113" ht="38.25" customHeight="1">
      <c r="A37" s="641" t="s">
        <v>419</v>
      </c>
      <c r="B37" s="641"/>
      <c r="C37" s="641"/>
      <c r="D37" s="641"/>
      <c r="E37" s="641"/>
      <c r="F37" s="641"/>
      <c r="G37" s="51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row>
    <row r="38" spans="1:113" ht="24">
      <c r="A38" s="642" t="s">
        <v>0</v>
      </c>
      <c r="B38" s="642"/>
      <c r="C38" s="515" t="s">
        <v>19</v>
      </c>
      <c r="D38" s="516" t="s">
        <v>20</v>
      </c>
      <c r="E38" s="516" t="s">
        <v>21</v>
      </c>
      <c r="F38" s="517" t="s">
        <v>22</v>
      </c>
      <c r="G38" s="514"/>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row>
    <row r="39" spans="1:113" ht="23">
      <c r="A39" s="643" t="s">
        <v>16</v>
      </c>
      <c r="B39" s="518" t="s">
        <v>99</v>
      </c>
      <c r="C39" s="519">
        <v>13</v>
      </c>
      <c r="D39" s="520">
        <v>1.5853658536585367</v>
      </c>
      <c r="E39" s="520">
        <v>1.8651362984218076</v>
      </c>
      <c r="F39" s="521">
        <v>1.8651362984218076</v>
      </c>
      <c r="G39" s="514"/>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row>
    <row r="40" spans="1:113" ht="23">
      <c r="A40" s="644"/>
      <c r="B40" s="522" t="s">
        <v>100</v>
      </c>
      <c r="C40" s="523">
        <v>53</v>
      </c>
      <c r="D40" s="524">
        <v>6.4634146341463419</v>
      </c>
      <c r="E40" s="524">
        <v>7.6040172166427542</v>
      </c>
      <c r="F40" s="525">
        <v>9.469153515064562</v>
      </c>
      <c r="G40" s="51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row>
    <row r="41" spans="1:113" ht="23">
      <c r="A41" s="644"/>
      <c r="B41" s="522" t="s">
        <v>101</v>
      </c>
      <c r="C41" s="523">
        <v>195</v>
      </c>
      <c r="D41" s="524">
        <v>23.780487804878049</v>
      </c>
      <c r="E41" s="524">
        <v>27.977044476327116</v>
      </c>
      <c r="F41" s="525">
        <v>37.446197991391678</v>
      </c>
      <c r="G41" s="514"/>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row>
    <row r="42" spans="1:113" ht="23">
      <c r="A42" s="644"/>
      <c r="B42" s="522" t="s">
        <v>102</v>
      </c>
      <c r="C42" s="523">
        <v>247</v>
      </c>
      <c r="D42" s="524">
        <v>30.121951219512194</v>
      </c>
      <c r="E42" s="524">
        <v>35.437589670014347</v>
      </c>
      <c r="F42" s="525">
        <v>72.883787661406032</v>
      </c>
      <c r="G42" s="514"/>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row>
    <row r="43" spans="1:113" ht="23">
      <c r="A43" s="644"/>
      <c r="B43" s="522" t="s">
        <v>103</v>
      </c>
      <c r="C43" s="523">
        <v>110</v>
      </c>
      <c r="D43" s="524">
        <v>13.414634146341465</v>
      </c>
      <c r="E43" s="524">
        <v>15.781922525107603</v>
      </c>
      <c r="F43" s="525">
        <v>88.665710186513621</v>
      </c>
      <c r="G43" s="514"/>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row>
    <row r="44" spans="1:113" ht="34.5">
      <c r="A44" s="644"/>
      <c r="B44" s="522" t="s">
        <v>104</v>
      </c>
      <c r="C44" s="523">
        <v>79</v>
      </c>
      <c r="D44" s="524">
        <v>9.6341463414634152</v>
      </c>
      <c r="E44" s="524">
        <v>11.33428981348637</v>
      </c>
      <c r="F44" s="525">
        <v>100</v>
      </c>
      <c r="G44" s="514"/>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row>
    <row r="45" spans="1:113">
      <c r="A45" s="644"/>
      <c r="B45" s="522" t="s">
        <v>27</v>
      </c>
      <c r="C45" s="523">
        <v>697</v>
      </c>
      <c r="D45" s="524">
        <v>85</v>
      </c>
      <c r="E45" s="524">
        <v>100</v>
      </c>
      <c r="F45" s="526"/>
      <c r="G45" s="514"/>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row>
    <row r="46" spans="1:113">
      <c r="A46" s="522" t="s">
        <v>17</v>
      </c>
      <c r="B46" s="522" t="s">
        <v>28</v>
      </c>
      <c r="C46" s="523">
        <v>123</v>
      </c>
      <c r="D46" s="524">
        <v>15</v>
      </c>
      <c r="E46" s="527"/>
      <c r="F46" s="526"/>
      <c r="G46" s="514"/>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row>
    <row r="47" spans="1:113">
      <c r="A47" s="645" t="s">
        <v>27</v>
      </c>
      <c r="B47" s="645"/>
      <c r="C47" s="528">
        <v>820</v>
      </c>
      <c r="D47" s="529">
        <v>100</v>
      </c>
      <c r="E47" s="530"/>
      <c r="F47" s="531"/>
      <c r="G47" s="51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row>
    <row r="48" spans="1:113">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row>
    <row r="49" spans="1:113" ht="34.5" customHeight="1">
      <c r="A49" s="641" t="s">
        <v>420</v>
      </c>
      <c r="B49" s="641"/>
      <c r="C49" s="641"/>
      <c r="D49" s="641"/>
      <c r="E49" s="641"/>
      <c r="F49" s="641"/>
      <c r="G49" s="514"/>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row>
    <row r="50" spans="1:113" ht="24">
      <c r="A50" s="642" t="s">
        <v>0</v>
      </c>
      <c r="B50" s="642"/>
      <c r="C50" s="515" t="s">
        <v>19</v>
      </c>
      <c r="D50" s="516" t="s">
        <v>20</v>
      </c>
      <c r="E50" s="516" t="s">
        <v>21</v>
      </c>
      <c r="F50" s="517" t="s">
        <v>22</v>
      </c>
      <c r="G50" s="51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row>
    <row r="51" spans="1:113" ht="23">
      <c r="A51" s="643" t="s">
        <v>16</v>
      </c>
      <c r="B51" s="518" t="s">
        <v>99</v>
      </c>
      <c r="C51" s="519">
        <v>4</v>
      </c>
      <c r="D51" s="520">
        <v>0.48780487804878048</v>
      </c>
      <c r="E51" s="520">
        <v>0.56899004267425324</v>
      </c>
      <c r="F51" s="521">
        <v>0.56899004267425324</v>
      </c>
      <c r="G51" s="51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row>
    <row r="52" spans="1:113" ht="23">
      <c r="A52" s="644"/>
      <c r="B52" s="522" t="s">
        <v>100</v>
      </c>
      <c r="C52" s="523">
        <v>27</v>
      </c>
      <c r="D52" s="524">
        <v>3.2926829268292686</v>
      </c>
      <c r="E52" s="524">
        <v>3.8406827880512093</v>
      </c>
      <c r="F52" s="525">
        <v>4.4096728307254622</v>
      </c>
      <c r="G52" s="514"/>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row>
    <row r="53" spans="1:113" ht="23">
      <c r="A53" s="644"/>
      <c r="B53" s="522" t="s">
        <v>101</v>
      </c>
      <c r="C53" s="523">
        <v>110</v>
      </c>
      <c r="D53" s="524">
        <v>13.414634146341465</v>
      </c>
      <c r="E53" s="524">
        <v>15.647226173541965</v>
      </c>
      <c r="F53" s="525">
        <v>20.056899004267425</v>
      </c>
      <c r="G53" s="514"/>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row>
    <row r="54" spans="1:113" ht="23">
      <c r="A54" s="644"/>
      <c r="B54" s="522" t="s">
        <v>102</v>
      </c>
      <c r="C54" s="523">
        <v>251</v>
      </c>
      <c r="D54" s="524">
        <v>30.609756097560975</v>
      </c>
      <c r="E54" s="524">
        <v>35.704125177809388</v>
      </c>
      <c r="F54" s="525">
        <v>55.76102418207681</v>
      </c>
      <c r="G54" s="514"/>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row>
    <row r="55" spans="1:113" ht="23">
      <c r="A55" s="644"/>
      <c r="B55" s="522" t="s">
        <v>103</v>
      </c>
      <c r="C55" s="523">
        <v>169</v>
      </c>
      <c r="D55" s="524">
        <v>20.609756097560975</v>
      </c>
      <c r="E55" s="524">
        <v>24.039829302987197</v>
      </c>
      <c r="F55" s="525">
        <v>79.80085348506401</v>
      </c>
      <c r="G55" s="514"/>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row>
    <row r="56" spans="1:113" ht="34.5">
      <c r="A56" s="644"/>
      <c r="B56" s="522" t="s">
        <v>104</v>
      </c>
      <c r="C56" s="523">
        <v>142</v>
      </c>
      <c r="D56" s="524">
        <v>17.317073170731707</v>
      </c>
      <c r="E56" s="524">
        <v>20.19914651493599</v>
      </c>
      <c r="F56" s="525">
        <v>100</v>
      </c>
      <c r="G56" s="514"/>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row>
    <row r="57" spans="1:113">
      <c r="A57" s="644"/>
      <c r="B57" s="522" t="s">
        <v>27</v>
      </c>
      <c r="C57" s="523">
        <v>703</v>
      </c>
      <c r="D57" s="524">
        <v>85.731707317073173</v>
      </c>
      <c r="E57" s="524">
        <v>100</v>
      </c>
      <c r="F57" s="526"/>
      <c r="G57" s="514"/>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row>
    <row r="58" spans="1:113">
      <c r="A58" s="522" t="s">
        <v>17</v>
      </c>
      <c r="B58" s="522" t="s">
        <v>28</v>
      </c>
      <c r="C58" s="523">
        <v>117</v>
      </c>
      <c r="D58" s="524">
        <v>14.268292682926829</v>
      </c>
      <c r="E58" s="527"/>
      <c r="F58" s="526"/>
      <c r="G58" s="514"/>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row>
    <row r="59" spans="1:113">
      <c r="A59" s="645" t="s">
        <v>27</v>
      </c>
      <c r="B59" s="645"/>
      <c r="C59" s="528">
        <v>820</v>
      </c>
      <c r="D59" s="529">
        <v>100</v>
      </c>
      <c r="E59" s="530"/>
      <c r="F59" s="531"/>
      <c r="G59" s="514"/>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row>
    <row r="62" spans="1:113" ht="29.25" customHeight="1">
      <c r="A62" s="641" t="s">
        <v>421</v>
      </c>
      <c r="B62" s="641"/>
      <c r="C62" s="641"/>
      <c r="D62" s="641"/>
      <c r="E62" s="641"/>
      <c r="F62" s="641"/>
      <c r="G62" s="514"/>
    </row>
    <row r="63" spans="1:113" ht="24">
      <c r="A63" s="642" t="s">
        <v>0</v>
      </c>
      <c r="B63" s="642"/>
      <c r="C63" s="515" t="s">
        <v>19</v>
      </c>
      <c r="D63" s="516" t="s">
        <v>20</v>
      </c>
      <c r="E63" s="516" t="s">
        <v>21</v>
      </c>
      <c r="F63" s="517" t="s">
        <v>22</v>
      </c>
      <c r="G63" s="514"/>
    </row>
    <row r="64" spans="1:113" ht="23">
      <c r="A64" s="643" t="s">
        <v>16</v>
      </c>
      <c r="B64" s="518" t="s">
        <v>99</v>
      </c>
      <c r="C64" s="519">
        <v>5</v>
      </c>
      <c r="D64" s="520">
        <v>0.6097560975609756</v>
      </c>
      <c r="E64" s="520">
        <v>0.71225071225071224</v>
      </c>
      <c r="F64" s="521">
        <v>0.71225071225071224</v>
      </c>
      <c r="G64" s="514"/>
    </row>
    <row r="65" spans="1:7" ht="23">
      <c r="A65" s="644"/>
      <c r="B65" s="522" t="s">
        <v>100</v>
      </c>
      <c r="C65" s="523">
        <v>20</v>
      </c>
      <c r="D65" s="524">
        <v>2.4390243902439024</v>
      </c>
      <c r="E65" s="524">
        <v>2.8490028490028489</v>
      </c>
      <c r="F65" s="525">
        <v>3.5612535612535612</v>
      </c>
      <c r="G65" s="514"/>
    </row>
    <row r="66" spans="1:7" ht="23">
      <c r="A66" s="644"/>
      <c r="B66" s="522" t="s">
        <v>101</v>
      </c>
      <c r="C66" s="523">
        <v>97</v>
      </c>
      <c r="D66" s="524">
        <v>11.829268292682926</v>
      </c>
      <c r="E66" s="524">
        <v>13.817663817663817</v>
      </c>
      <c r="F66" s="525">
        <v>17.378917378917379</v>
      </c>
      <c r="G66" s="514"/>
    </row>
    <row r="67" spans="1:7" ht="23">
      <c r="A67" s="644"/>
      <c r="B67" s="522" t="s">
        <v>102</v>
      </c>
      <c r="C67" s="523">
        <v>227</v>
      </c>
      <c r="D67" s="524">
        <v>27.682926829268297</v>
      </c>
      <c r="E67" s="524">
        <v>32.336182336182333</v>
      </c>
      <c r="F67" s="525">
        <v>49.715099715099711</v>
      </c>
      <c r="G67" s="514"/>
    </row>
    <row r="68" spans="1:7" ht="23">
      <c r="A68" s="644"/>
      <c r="B68" s="522" t="s">
        <v>103</v>
      </c>
      <c r="C68" s="523">
        <v>195</v>
      </c>
      <c r="D68" s="524">
        <v>23.780487804878049</v>
      </c>
      <c r="E68" s="524">
        <v>27.777777777777779</v>
      </c>
      <c r="F68" s="525">
        <v>77.492877492877483</v>
      </c>
      <c r="G68" s="514"/>
    </row>
    <row r="69" spans="1:7" ht="34.5">
      <c r="A69" s="644"/>
      <c r="B69" s="522" t="s">
        <v>104</v>
      </c>
      <c r="C69" s="523">
        <v>158</v>
      </c>
      <c r="D69" s="524">
        <v>19.26829268292683</v>
      </c>
      <c r="E69" s="524">
        <v>22.507122507122507</v>
      </c>
      <c r="F69" s="525">
        <v>100</v>
      </c>
      <c r="G69" s="514"/>
    </row>
    <row r="70" spans="1:7">
      <c r="A70" s="644"/>
      <c r="B70" s="522" t="s">
        <v>27</v>
      </c>
      <c r="C70" s="523">
        <v>702</v>
      </c>
      <c r="D70" s="524">
        <v>85.609756097560975</v>
      </c>
      <c r="E70" s="524">
        <v>100</v>
      </c>
      <c r="F70" s="526"/>
      <c r="G70" s="514"/>
    </row>
    <row r="71" spans="1:7">
      <c r="A71" s="522" t="s">
        <v>17</v>
      </c>
      <c r="B71" s="522" t="s">
        <v>28</v>
      </c>
      <c r="C71" s="523">
        <v>118</v>
      </c>
      <c r="D71" s="524">
        <v>14.390243902439023</v>
      </c>
      <c r="E71" s="527"/>
      <c r="F71" s="526"/>
      <c r="G71" s="514"/>
    </row>
    <row r="72" spans="1:7">
      <c r="A72" s="645" t="s">
        <v>27</v>
      </c>
      <c r="B72" s="645"/>
      <c r="C72" s="528">
        <v>820</v>
      </c>
      <c r="D72" s="529">
        <v>100</v>
      </c>
      <c r="E72" s="530"/>
      <c r="F72" s="531"/>
      <c r="G72" s="514"/>
    </row>
    <row r="75" spans="1:7" ht="37.5" customHeight="1">
      <c r="A75" s="641" t="s">
        <v>422</v>
      </c>
      <c r="B75" s="641"/>
      <c r="C75" s="641"/>
      <c r="D75" s="641"/>
      <c r="E75" s="641"/>
      <c r="F75" s="641"/>
      <c r="G75" s="514"/>
    </row>
    <row r="76" spans="1:7" ht="24">
      <c r="A76" s="642" t="s">
        <v>0</v>
      </c>
      <c r="B76" s="642"/>
      <c r="C76" s="515" t="s">
        <v>19</v>
      </c>
      <c r="D76" s="516" t="s">
        <v>20</v>
      </c>
      <c r="E76" s="516" t="s">
        <v>21</v>
      </c>
      <c r="F76" s="517" t="s">
        <v>22</v>
      </c>
      <c r="G76" s="514"/>
    </row>
    <row r="77" spans="1:7" ht="23">
      <c r="A77" s="643" t="s">
        <v>16</v>
      </c>
      <c r="B77" s="518" t="s">
        <v>99</v>
      </c>
      <c r="C77" s="519">
        <v>206</v>
      </c>
      <c r="D77" s="520">
        <v>25.121951219512194</v>
      </c>
      <c r="E77" s="520">
        <v>29.725829725829726</v>
      </c>
      <c r="F77" s="521">
        <v>29.725829725829726</v>
      </c>
      <c r="G77" s="514"/>
    </row>
    <row r="78" spans="1:7" ht="23">
      <c r="A78" s="644"/>
      <c r="B78" s="522" t="s">
        <v>100</v>
      </c>
      <c r="C78" s="523">
        <v>268</v>
      </c>
      <c r="D78" s="524">
        <v>32.682926829268297</v>
      </c>
      <c r="E78" s="524">
        <v>38.672438672438673</v>
      </c>
      <c r="F78" s="525">
        <v>68.398268398268399</v>
      </c>
      <c r="G78" s="514"/>
    </row>
    <row r="79" spans="1:7" ht="23">
      <c r="A79" s="644"/>
      <c r="B79" s="522" t="s">
        <v>101</v>
      </c>
      <c r="C79" s="523">
        <v>162</v>
      </c>
      <c r="D79" s="524">
        <v>19.756097560975611</v>
      </c>
      <c r="E79" s="524">
        <v>23.376623376623375</v>
      </c>
      <c r="F79" s="525">
        <v>91.774891774891771</v>
      </c>
      <c r="G79" s="514"/>
    </row>
    <row r="80" spans="1:7" ht="23">
      <c r="A80" s="644"/>
      <c r="B80" s="522" t="s">
        <v>102</v>
      </c>
      <c r="C80" s="523">
        <v>37</v>
      </c>
      <c r="D80" s="524">
        <v>4.5121951219512191</v>
      </c>
      <c r="E80" s="524">
        <v>5.3391053391053394</v>
      </c>
      <c r="F80" s="525">
        <v>97.113997113997115</v>
      </c>
      <c r="G80" s="514"/>
    </row>
    <row r="81" spans="1:7" ht="23">
      <c r="A81" s="644"/>
      <c r="B81" s="522" t="s">
        <v>103</v>
      </c>
      <c r="C81" s="523">
        <v>10</v>
      </c>
      <c r="D81" s="524">
        <v>1.2195121951219512</v>
      </c>
      <c r="E81" s="524">
        <v>1.4430014430014431</v>
      </c>
      <c r="F81" s="525">
        <v>98.55699855699855</v>
      </c>
      <c r="G81" s="514"/>
    </row>
    <row r="82" spans="1:7" ht="34.5">
      <c r="A82" s="644"/>
      <c r="B82" s="522" t="s">
        <v>104</v>
      </c>
      <c r="C82" s="523">
        <v>10</v>
      </c>
      <c r="D82" s="524">
        <v>1.2195121951219512</v>
      </c>
      <c r="E82" s="524">
        <v>1.4430014430014431</v>
      </c>
      <c r="F82" s="525">
        <v>100</v>
      </c>
      <c r="G82" s="514"/>
    </row>
    <row r="83" spans="1:7">
      <c r="A83" s="644"/>
      <c r="B83" s="522" t="s">
        <v>27</v>
      </c>
      <c r="C83" s="523">
        <v>693</v>
      </c>
      <c r="D83" s="524">
        <v>84.512195121951223</v>
      </c>
      <c r="E83" s="524">
        <v>100</v>
      </c>
      <c r="F83" s="526"/>
      <c r="G83" s="514"/>
    </row>
    <row r="84" spans="1:7">
      <c r="A84" s="522" t="s">
        <v>17</v>
      </c>
      <c r="B84" s="522" t="s">
        <v>28</v>
      </c>
      <c r="C84" s="523">
        <v>127</v>
      </c>
      <c r="D84" s="524">
        <v>15.487804878048781</v>
      </c>
      <c r="E84" s="527"/>
      <c r="F84" s="526"/>
      <c r="G84" s="514"/>
    </row>
    <row r="85" spans="1:7">
      <c r="A85" s="645" t="s">
        <v>27</v>
      </c>
      <c r="B85" s="645"/>
      <c r="C85" s="528">
        <v>820</v>
      </c>
      <c r="D85" s="529">
        <v>100</v>
      </c>
      <c r="E85" s="530"/>
      <c r="F85" s="531"/>
      <c r="G85" s="514"/>
    </row>
    <row r="87" spans="1:7" ht="37.5" customHeight="1">
      <c r="A87" s="641" t="s">
        <v>423</v>
      </c>
      <c r="B87" s="641"/>
      <c r="C87" s="641"/>
      <c r="D87" s="641"/>
      <c r="E87" s="641"/>
      <c r="F87" s="641"/>
      <c r="G87" s="514"/>
    </row>
    <row r="88" spans="1:7" ht="24">
      <c r="A88" s="642" t="s">
        <v>0</v>
      </c>
      <c r="B88" s="642"/>
      <c r="C88" s="515" t="s">
        <v>19</v>
      </c>
      <c r="D88" s="516" t="s">
        <v>20</v>
      </c>
      <c r="E88" s="516" t="s">
        <v>21</v>
      </c>
      <c r="F88" s="517" t="s">
        <v>22</v>
      </c>
      <c r="G88" s="514"/>
    </row>
    <row r="89" spans="1:7" ht="23">
      <c r="A89" s="643" t="s">
        <v>16</v>
      </c>
      <c r="B89" s="518" t="s">
        <v>99</v>
      </c>
      <c r="C89" s="519">
        <v>534</v>
      </c>
      <c r="D89" s="520">
        <v>65.121951219512198</v>
      </c>
      <c r="E89" s="520">
        <v>76.068376068376068</v>
      </c>
      <c r="F89" s="521">
        <v>76.068376068376068</v>
      </c>
      <c r="G89" s="514"/>
    </row>
    <row r="90" spans="1:7" ht="23">
      <c r="A90" s="644"/>
      <c r="B90" s="522" t="s">
        <v>100</v>
      </c>
      <c r="C90" s="523">
        <v>158</v>
      </c>
      <c r="D90" s="524">
        <v>19.26829268292683</v>
      </c>
      <c r="E90" s="524">
        <v>22.507122507122507</v>
      </c>
      <c r="F90" s="525">
        <v>98.575498575498571</v>
      </c>
      <c r="G90" s="514"/>
    </row>
    <row r="91" spans="1:7" ht="23">
      <c r="A91" s="644"/>
      <c r="B91" s="522" t="s">
        <v>101</v>
      </c>
      <c r="C91" s="523">
        <v>9</v>
      </c>
      <c r="D91" s="524">
        <v>1.097560975609756</v>
      </c>
      <c r="E91" s="524">
        <v>1.2820512820512819</v>
      </c>
      <c r="F91" s="525">
        <v>99.857549857549856</v>
      </c>
      <c r="G91" s="514"/>
    </row>
    <row r="92" spans="1:7" ht="34.5">
      <c r="A92" s="644"/>
      <c r="B92" s="522" t="s">
        <v>104</v>
      </c>
      <c r="C92" s="523">
        <v>1</v>
      </c>
      <c r="D92" s="524">
        <v>0.12195121951219512</v>
      </c>
      <c r="E92" s="524">
        <v>0.14245014245014245</v>
      </c>
      <c r="F92" s="525">
        <v>100</v>
      </c>
      <c r="G92" s="514"/>
    </row>
    <row r="93" spans="1:7">
      <c r="A93" s="644"/>
      <c r="B93" s="522" t="s">
        <v>27</v>
      </c>
      <c r="C93" s="523">
        <v>702</v>
      </c>
      <c r="D93" s="524">
        <v>85.609756097560975</v>
      </c>
      <c r="E93" s="524">
        <v>100</v>
      </c>
      <c r="F93" s="526"/>
      <c r="G93" s="514"/>
    </row>
    <row r="94" spans="1:7">
      <c r="A94" s="522" t="s">
        <v>17</v>
      </c>
      <c r="B94" s="522" t="s">
        <v>28</v>
      </c>
      <c r="C94" s="523">
        <v>118</v>
      </c>
      <c r="D94" s="524">
        <v>14.390243902439023</v>
      </c>
      <c r="E94" s="527"/>
      <c r="F94" s="526"/>
      <c r="G94" s="514"/>
    </row>
    <row r="95" spans="1:7">
      <c r="A95" s="645" t="s">
        <v>27</v>
      </c>
      <c r="B95" s="645"/>
      <c r="C95" s="528">
        <v>820</v>
      </c>
      <c r="D95" s="529">
        <v>100</v>
      </c>
      <c r="E95" s="530"/>
      <c r="F95" s="531"/>
      <c r="G95" s="514"/>
    </row>
    <row r="96" spans="1:7">
      <c r="A96" s="135"/>
      <c r="B96" s="135"/>
      <c r="C96" s="136"/>
      <c r="D96" s="137"/>
      <c r="E96" s="140"/>
      <c r="F96" s="139"/>
      <c r="G96" s="142"/>
    </row>
    <row r="97" spans="1:7">
      <c r="A97" s="646"/>
      <c r="B97" s="646"/>
      <c r="C97" s="141"/>
      <c r="D97" s="133"/>
      <c r="E97" s="142"/>
      <c r="F97" s="143"/>
      <c r="G97" s="142"/>
    </row>
    <row r="101" spans="1:7">
      <c r="A101" s="19" t="s">
        <v>170</v>
      </c>
    </row>
    <row r="102" spans="1:7">
      <c r="A102" s="532" t="s">
        <v>734</v>
      </c>
    </row>
    <row r="103" spans="1:7">
      <c r="A103" s="19"/>
    </row>
    <row r="104" spans="1:7">
      <c r="A104" s="19"/>
    </row>
    <row r="105" spans="1:7">
      <c r="A105" s="19"/>
    </row>
    <row r="106" spans="1:7">
      <c r="A106" s="19"/>
    </row>
    <row r="107" spans="1:7">
      <c r="A107" s="19"/>
    </row>
    <row r="108" spans="1:7">
      <c r="A108" s="19"/>
    </row>
    <row r="109" spans="1:7">
      <c r="A109" s="19"/>
    </row>
    <row r="110" spans="1:7">
      <c r="A110" s="19"/>
    </row>
  </sheetData>
  <mergeCells count="50">
    <mergeCell ref="A1:F1"/>
    <mergeCell ref="A63:B63"/>
    <mergeCell ref="A64:A70"/>
    <mergeCell ref="A72:B72"/>
    <mergeCell ref="A75:F75"/>
    <mergeCell ref="A50:B50"/>
    <mergeCell ref="A51:A57"/>
    <mergeCell ref="A59:B59"/>
    <mergeCell ref="A62:F62"/>
    <mergeCell ref="A97:B97"/>
    <mergeCell ref="A76:B76"/>
    <mergeCell ref="A77:A83"/>
    <mergeCell ref="A85:B85"/>
    <mergeCell ref="A87:F87"/>
    <mergeCell ref="A88:B88"/>
    <mergeCell ref="A89:A93"/>
    <mergeCell ref="A95:B95"/>
    <mergeCell ref="A2:B2"/>
    <mergeCell ref="A3:A9"/>
    <mergeCell ref="A11:B11"/>
    <mergeCell ref="A13:F13"/>
    <mergeCell ref="A14:B14"/>
    <mergeCell ref="A25:F25"/>
    <mergeCell ref="A26:B26"/>
    <mergeCell ref="A27:A33"/>
    <mergeCell ref="A35:B35"/>
    <mergeCell ref="A15:A20"/>
    <mergeCell ref="A22:B22"/>
    <mergeCell ref="A23:B23"/>
    <mergeCell ref="A37:F37"/>
    <mergeCell ref="A38:B38"/>
    <mergeCell ref="A39:A45"/>
    <mergeCell ref="A47:B47"/>
    <mergeCell ref="A49:F49"/>
    <mergeCell ref="AL2:AM2"/>
    <mergeCell ref="AN2:AO2"/>
    <mergeCell ref="AP2:AQ2"/>
    <mergeCell ref="J2:K2"/>
    <mergeCell ref="L2:M2"/>
    <mergeCell ref="N2:O2"/>
    <mergeCell ref="P2:Q2"/>
    <mergeCell ref="R2:S2"/>
    <mergeCell ref="T2:U2"/>
    <mergeCell ref="V2:W2"/>
    <mergeCell ref="X2:Y2"/>
    <mergeCell ref="AB2:AC2"/>
    <mergeCell ref="AD2:AE2"/>
    <mergeCell ref="AF2:AG2"/>
    <mergeCell ref="AH2:AI2"/>
    <mergeCell ref="AJ2:AK2"/>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4"/>
  <sheetViews>
    <sheetView zoomScale="85" zoomScaleNormal="85" workbookViewId="0"/>
  </sheetViews>
  <sheetFormatPr baseColWidth="10" defaultColWidth="10.81640625" defaultRowHeight="14.5"/>
  <cols>
    <col min="1" max="21" width="10.81640625" style="8"/>
    <col min="22" max="22" width="39.54296875" style="8" bestFit="1" customWidth="1"/>
    <col min="23" max="16384" width="10.81640625" style="8"/>
  </cols>
  <sheetData>
    <row r="1" spans="1:76" ht="15.65" customHeight="1">
      <c r="A1" s="2" t="s">
        <v>184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ht="15.6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ht="15.65" customHeight="1">
      <c r="A3" s="7" t="s">
        <v>431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15.65" customHeight="1">
      <c r="A4" s="7" t="s">
        <v>432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15.65" customHeight="1">
      <c r="A5" s="7" t="s">
        <v>433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15.65" customHeight="1">
      <c r="A6" s="7" t="s">
        <v>434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5.65" customHeight="1">
      <c r="A7" s="7" t="s">
        <v>435</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65" customHeight="1">
      <c r="A8" s="7" t="s">
        <v>436</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15.6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ht="15.6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5.6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5.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4" spans="1:76">
      <c r="A14" s="8" t="s">
        <v>735</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5"/>
  <sheetViews>
    <sheetView zoomScale="85" zoomScaleNormal="85" workbookViewId="0">
      <selection sqref="A1:F1"/>
    </sheetView>
  </sheetViews>
  <sheetFormatPr baseColWidth="10" defaultColWidth="10.81640625" defaultRowHeight="14.5"/>
  <cols>
    <col min="1" max="16384" width="10.81640625" style="8"/>
  </cols>
  <sheetData>
    <row r="1" spans="1:86" ht="15.65" customHeight="1">
      <c r="A1" s="647" t="s">
        <v>169</v>
      </c>
      <c r="B1" s="647"/>
      <c r="C1" s="647"/>
      <c r="D1" s="647"/>
      <c r="E1" s="647"/>
      <c r="F1" s="647"/>
      <c r="G1" s="533"/>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row>
    <row r="2" spans="1:86" ht="15.65" customHeight="1">
      <c r="A2" s="648" t="s">
        <v>0</v>
      </c>
      <c r="B2" s="648"/>
      <c r="C2" s="534" t="s">
        <v>19</v>
      </c>
      <c r="D2" s="535" t="s">
        <v>20</v>
      </c>
      <c r="E2" s="535" t="s">
        <v>21</v>
      </c>
      <c r="F2" s="536" t="s">
        <v>22</v>
      </c>
      <c r="G2" s="533"/>
      <c r="H2" s="7"/>
      <c r="I2" s="7" t="s">
        <v>715</v>
      </c>
      <c r="J2" s="7" t="s">
        <v>333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row>
    <row r="3" spans="1:86" ht="15.65" customHeight="1">
      <c r="A3" s="649" t="s">
        <v>16</v>
      </c>
      <c r="B3" s="537" t="s">
        <v>105</v>
      </c>
      <c r="C3" s="538">
        <v>13</v>
      </c>
      <c r="D3" s="539">
        <v>1.5853658536585367</v>
      </c>
      <c r="E3" s="539">
        <v>1.8624641833810889</v>
      </c>
      <c r="F3" s="540">
        <v>1.8624641833810889</v>
      </c>
      <c r="G3" s="533"/>
      <c r="H3" s="7"/>
      <c r="I3" s="539">
        <v>1.8624641833810889</v>
      </c>
      <c r="J3" s="144">
        <v>1.7497603068072867</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row>
    <row r="4" spans="1:86" ht="15.65" customHeight="1">
      <c r="A4" s="650"/>
      <c r="B4" s="541" t="s">
        <v>106</v>
      </c>
      <c r="C4" s="542">
        <v>102</v>
      </c>
      <c r="D4" s="543">
        <v>12.439024390243903</v>
      </c>
      <c r="E4" s="543">
        <v>14.613180515759314</v>
      </c>
      <c r="F4" s="544">
        <v>16.475644699140403</v>
      </c>
      <c r="G4" s="533"/>
      <c r="H4" s="7"/>
      <c r="I4" s="543">
        <v>14.613180515759314</v>
      </c>
      <c r="J4" s="145">
        <v>14.597315436241612</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row>
    <row r="5" spans="1:86" ht="15.65" customHeight="1">
      <c r="A5" s="650"/>
      <c r="B5" s="541" t="s">
        <v>107</v>
      </c>
      <c r="C5" s="542">
        <v>206</v>
      </c>
      <c r="D5" s="543">
        <v>25.121951219512194</v>
      </c>
      <c r="E5" s="543">
        <v>29.512893982808023</v>
      </c>
      <c r="F5" s="544">
        <v>45.988538681948427</v>
      </c>
      <c r="G5" s="533"/>
      <c r="H5" s="7"/>
      <c r="I5" s="543">
        <v>29.512893982808023</v>
      </c>
      <c r="J5" s="145">
        <v>29.626078619367206</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row>
    <row r="6" spans="1:86" ht="15.65" customHeight="1">
      <c r="A6" s="650"/>
      <c r="B6" s="541" t="s">
        <v>108</v>
      </c>
      <c r="C6" s="542">
        <v>207</v>
      </c>
      <c r="D6" s="543">
        <v>25.243902439024389</v>
      </c>
      <c r="E6" s="543">
        <v>29.656160458452725</v>
      </c>
      <c r="F6" s="544">
        <v>75.644699140401144</v>
      </c>
      <c r="G6" s="533"/>
      <c r="H6" s="7"/>
      <c r="I6" s="543">
        <v>29.656160458452725</v>
      </c>
      <c r="J6" s="145">
        <v>28.787152444870568</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row>
    <row r="7" spans="1:86" ht="15.65" customHeight="1">
      <c r="A7" s="650"/>
      <c r="B7" s="541" t="s">
        <v>109</v>
      </c>
      <c r="C7" s="542">
        <v>121</v>
      </c>
      <c r="D7" s="543">
        <v>14.75609756097561</v>
      </c>
      <c r="E7" s="543">
        <v>17.335243553008596</v>
      </c>
      <c r="F7" s="544">
        <v>92.97994269340974</v>
      </c>
      <c r="G7" s="533"/>
      <c r="H7" s="7"/>
      <c r="I7" s="543">
        <v>17.335243553008596</v>
      </c>
      <c r="J7" s="145">
        <v>16.802492809204221</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row>
    <row r="8" spans="1:86" ht="15.65" customHeight="1">
      <c r="A8" s="650"/>
      <c r="B8" s="541" t="s">
        <v>110</v>
      </c>
      <c r="C8" s="542">
        <v>49</v>
      </c>
      <c r="D8" s="543">
        <v>5.975609756097561</v>
      </c>
      <c r="E8" s="543">
        <v>7.0200573065902576</v>
      </c>
      <c r="F8" s="544">
        <v>100</v>
      </c>
      <c r="G8" s="533"/>
      <c r="H8" s="7"/>
      <c r="I8" s="543">
        <v>7.0200573065902576</v>
      </c>
      <c r="J8" s="145">
        <v>8.4372003835091078</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row>
    <row r="9" spans="1:86" ht="15.65" customHeight="1">
      <c r="A9" s="650"/>
      <c r="B9" s="541" t="s">
        <v>27</v>
      </c>
      <c r="C9" s="542">
        <v>698</v>
      </c>
      <c r="D9" s="543">
        <v>85.121951219512198</v>
      </c>
      <c r="E9" s="543">
        <v>100</v>
      </c>
      <c r="F9" s="545"/>
      <c r="G9" s="533"/>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row>
    <row r="10" spans="1:86" ht="15.65" customHeight="1">
      <c r="A10" s="541" t="s">
        <v>17</v>
      </c>
      <c r="B10" s="541" t="s">
        <v>28</v>
      </c>
      <c r="C10" s="542">
        <v>122</v>
      </c>
      <c r="D10" s="543">
        <v>14.878048780487804</v>
      </c>
      <c r="E10" s="546"/>
      <c r="F10" s="545"/>
      <c r="G10" s="533"/>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row>
    <row r="11" spans="1:86" ht="15.65" customHeight="1">
      <c r="A11" s="651" t="s">
        <v>27</v>
      </c>
      <c r="B11" s="651"/>
      <c r="C11" s="547">
        <v>820</v>
      </c>
      <c r="D11" s="548">
        <v>100</v>
      </c>
      <c r="E11" s="549"/>
      <c r="F11" s="550"/>
      <c r="G11" s="533"/>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row>
    <row r="12" spans="1:86" ht="15.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row>
    <row r="14" spans="1:86">
      <c r="D14" s="8" t="s">
        <v>175</v>
      </c>
      <c r="E14" s="28">
        <f>SUM(E3:E5)</f>
        <v>45.988538681948427</v>
      </c>
    </row>
    <row r="15" spans="1:86">
      <c r="D15" s="8" t="s">
        <v>176</v>
      </c>
      <c r="E15" s="28">
        <f>SUM(E6:E8)</f>
        <v>54.01146131805158</v>
      </c>
    </row>
    <row r="22" spans="1:1">
      <c r="A22" s="19" t="s">
        <v>174</v>
      </c>
    </row>
    <row r="23" spans="1:1">
      <c r="A23" s="8" t="s">
        <v>734</v>
      </c>
    </row>
    <row r="24" spans="1:1">
      <c r="A24" s="19"/>
    </row>
    <row r="25" spans="1:1">
      <c r="A25" s="19"/>
    </row>
  </sheetData>
  <mergeCells count="4">
    <mergeCell ref="A1:F1"/>
    <mergeCell ref="A2:B2"/>
    <mergeCell ref="A3:A9"/>
    <mergeCell ref="A11:B11"/>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2"/>
  <sheetViews>
    <sheetView tabSelected="1" zoomScale="85" zoomScaleNormal="85" workbookViewId="0">
      <selection sqref="A1:F1"/>
    </sheetView>
  </sheetViews>
  <sheetFormatPr baseColWidth="10" defaultColWidth="10.81640625" defaultRowHeight="14.5"/>
  <cols>
    <col min="1" max="16384" width="10.81640625" style="8"/>
  </cols>
  <sheetData>
    <row r="1" spans="1:98" ht="35.25" customHeight="1">
      <c r="A1" s="655" t="s">
        <v>437</v>
      </c>
      <c r="B1" s="655"/>
      <c r="C1" s="655"/>
      <c r="D1" s="655"/>
      <c r="E1" s="655"/>
      <c r="F1" s="655"/>
      <c r="G1" s="551"/>
      <c r="H1" s="652">
        <v>2022</v>
      </c>
      <c r="I1" s="652"/>
      <c r="J1" s="652"/>
      <c r="K1" s="652"/>
      <c r="L1" s="652"/>
      <c r="M1" s="652"/>
      <c r="N1" s="652"/>
      <c r="O1" s="652"/>
      <c r="P1" s="652"/>
      <c r="Q1" s="652"/>
      <c r="R1" s="652"/>
      <c r="S1" s="652"/>
      <c r="T1" s="652"/>
      <c r="U1" s="652"/>
      <c r="V1" s="652"/>
      <c r="W1" s="652"/>
      <c r="X1" s="652"/>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24">
      <c r="A2" s="656" t="s">
        <v>0</v>
      </c>
      <c r="B2" s="656"/>
      <c r="C2" s="552" t="s">
        <v>19</v>
      </c>
      <c r="D2" s="553" t="s">
        <v>20</v>
      </c>
      <c r="E2" s="553" t="s">
        <v>21</v>
      </c>
      <c r="F2" s="554" t="s">
        <v>22</v>
      </c>
      <c r="G2" s="551"/>
      <c r="H2" s="7"/>
      <c r="I2" s="652" t="s">
        <v>11</v>
      </c>
      <c r="J2" s="652"/>
      <c r="K2" s="652" t="s">
        <v>445</v>
      </c>
      <c r="L2" s="652"/>
      <c r="M2" s="652" t="s">
        <v>446</v>
      </c>
      <c r="N2" s="652"/>
      <c r="O2" s="652" t="s">
        <v>428</v>
      </c>
      <c r="P2" s="652"/>
      <c r="Q2" s="653" t="s">
        <v>9</v>
      </c>
      <c r="R2" s="653"/>
      <c r="S2" s="652" t="s">
        <v>12</v>
      </c>
      <c r="T2" s="652"/>
      <c r="U2" s="652" t="s">
        <v>10</v>
      </c>
      <c r="V2" s="652"/>
      <c r="W2" s="653" t="s">
        <v>132</v>
      </c>
      <c r="X2" s="653"/>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23">
      <c r="A3" s="657" t="s">
        <v>16</v>
      </c>
      <c r="B3" s="555" t="s">
        <v>111</v>
      </c>
      <c r="C3" s="556">
        <v>168</v>
      </c>
      <c r="D3" s="557">
        <v>20.487804878048781</v>
      </c>
      <c r="E3" s="557">
        <v>24.312590448625183</v>
      </c>
      <c r="F3" s="558">
        <v>24.312590448625183</v>
      </c>
      <c r="G3" s="551"/>
      <c r="I3" s="8" t="s">
        <v>715</v>
      </c>
      <c r="J3" s="8" t="s">
        <v>724</v>
      </c>
      <c r="K3" s="8" t="s">
        <v>715</v>
      </c>
      <c r="L3" s="8" t="s">
        <v>724</v>
      </c>
      <c r="M3" s="8" t="s">
        <v>715</v>
      </c>
      <c r="N3" s="8" t="s">
        <v>724</v>
      </c>
      <c r="O3" s="8" t="s">
        <v>715</v>
      </c>
      <c r="P3" s="8" t="s">
        <v>724</v>
      </c>
      <c r="Q3" s="8" t="s">
        <v>715</v>
      </c>
      <c r="R3" s="8" t="s">
        <v>724</v>
      </c>
      <c r="S3" s="8" t="s">
        <v>715</v>
      </c>
      <c r="T3" s="8" t="s">
        <v>724</v>
      </c>
      <c r="U3" s="8" t="s">
        <v>715</v>
      </c>
      <c r="V3" s="8" t="s">
        <v>724</v>
      </c>
      <c r="W3" s="8" t="s">
        <v>715</v>
      </c>
      <c r="X3" s="8" t="s">
        <v>724</v>
      </c>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spans="1:98" ht="23">
      <c r="A4" s="658"/>
      <c r="B4" s="559" t="s">
        <v>112</v>
      </c>
      <c r="C4" s="560">
        <v>268</v>
      </c>
      <c r="D4" s="561">
        <v>32.682926829268297</v>
      </c>
      <c r="E4" s="561">
        <v>38.784370477568743</v>
      </c>
      <c r="F4" s="562">
        <v>63.096960926193923</v>
      </c>
      <c r="G4" s="551"/>
      <c r="H4" s="219" t="s">
        <v>111</v>
      </c>
      <c r="I4" s="557">
        <v>24.312590448625183</v>
      </c>
      <c r="J4" s="240">
        <v>24.086538461538463</v>
      </c>
      <c r="K4" s="557">
        <v>0.43668122270742354</v>
      </c>
      <c r="L4" s="240">
        <v>0.14609203798392989</v>
      </c>
      <c r="M4" s="557">
        <v>0.43541364296081275</v>
      </c>
      <c r="N4" s="240">
        <v>0.1463771651622347</v>
      </c>
      <c r="O4" s="557">
        <v>42.877697841726622</v>
      </c>
      <c r="P4" s="240">
        <v>39.73096324765794</v>
      </c>
      <c r="Q4" s="557">
        <v>8.6455331412103753</v>
      </c>
      <c r="R4" s="240">
        <v>8.6737145603075447</v>
      </c>
      <c r="S4" s="557">
        <v>2.4279210925644916</v>
      </c>
      <c r="T4" s="240">
        <v>3.1037093111279335</v>
      </c>
      <c r="U4" s="557">
        <v>24.344023323615161</v>
      </c>
      <c r="V4" s="240">
        <v>21.464019851116625</v>
      </c>
      <c r="W4" s="557">
        <v>9.7242380261248176</v>
      </c>
      <c r="X4" s="240">
        <v>5.7121661721068246</v>
      </c>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ht="23">
      <c r="A5" s="658"/>
      <c r="B5" s="559" t="s">
        <v>113</v>
      </c>
      <c r="C5" s="560">
        <v>154</v>
      </c>
      <c r="D5" s="561">
        <v>18.780487804878049</v>
      </c>
      <c r="E5" s="561">
        <v>22.286541244573083</v>
      </c>
      <c r="F5" s="562">
        <v>85.383502170767002</v>
      </c>
      <c r="G5" s="551"/>
      <c r="H5" s="220" t="s">
        <v>112</v>
      </c>
      <c r="I5" s="561">
        <v>38.784370477568743</v>
      </c>
      <c r="J5" s="241">
        <v>38.004807692307693</v>
      </c>
      <c r="K5" s="561">
        <v>3.2023289665211063</v>
      </c>
      <c r="L5" s="241">
        <v>2.7757487216946677</v>
      </c>
      <c r="M5" s="561">
        <v>3.6284470246734397</v>
      </c>
      <c r="N5" s="241">
        <v>3.195901439375457</v>
      </c>
      <c r="O5" s="561">
        <v>42.589928057553955</v>
      </c>
      <c r="P5" s="241">
        <v>45.66418448234446</v>
      </c>
      <c r="Q5" s="561">
        <v>40.778097982708935</v>
      </c>
      <c r="R5" s="241">
        <v>41.854877462758289</v>
      </c>
      <c r="S5" s="561">
        <v>21.396054628224583</v>
      </c>
      <c r="T5" s="241">
        <v>25.485743123896036</v>
      </c>
      <c r="U5" s="561">
        <v>41.836734693877553</v>
      </c>
      <c r="V5" s="241">
        <v>42.307692307692307</v>
      </c>
      <c r="W5" s="561">
        <v>33.381712626995643</v>
      </c>
      <c r="X5" s="241">
        <v>25.593471810089021</v>
      </c>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23">
      <c r="A6" s="658"/>
      <c r="B6" s="559" t="s">
        <v>114</v>
      </c>
      <c r="C6" s="560">
        <v>63</v>
      </c>
      <c r="D6" s="561">
        <v>7.6829268292682924</v>
      </c>
      <c r="E6" s="561">
        <v>9.1172214182344433</v>
      </c>
      <c r="F6" s="562">
        <v>94.500723589001439</v>
      </c>
      <c r="G6" s="551"/>
      <c r="H6" s="220" t="s">
        <v>113</v>
      </c>
      <c r="I6" s="561">
        <v>22.286541244573083</v>
      </c>
      <c r="J6" s="241">
        <v>22.33173076923077</v>
      </c>
      <c r="K6" s="561">
        <v>17.030567685589521</v>
      </c>
      <c r="L6" s="241">
        <v>17.798879961042125</v>
      </c>
      <c r="M6" s="561">
        <v>18.432510885341074</v>
      </c>
      <c r="N6" s="241">
        <v>18.785069529153454</v>
      </c>
      <c r="O6" s="561">
        <v>12.23021582733813</v>
      </c>
      <c r="P6" s="241">
        <v>12.370886380014413</v>
      </c>
      <c r="Q6" s="561">
        <v>36.311239193083573</v>
      </c>
      <c r="R6" s="241">
        <v>35.391638635271505</v>
      </c>
      <c r="S6" s="561">
        <v>38.391502276176027</v>
      </c>
      <c r="T6" s="241">
        <v>38.152914458743375</v>
      </c>
      <c r="U6" s="561">
        <v>22.011661807580175</v>
      </c>
      <c r="V6" s="241">
        <v>23.250620347394541</v>
      </c>
      <c r="W6" s="561">
        <v>32.220609579100149</v>
      </c>
      <c r="X6" s="241">
        <v>35.237388724035604</v>
      </c>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ht="23">
      <c r="A7" s="658"/>
      <c r="B7" s="559" t="s">
        <v>115</v>
      </c>
      <c r="C7" s="560">
        <v>22</v>
      </c>
      <c r="D7" s="561">
        <v>2.6829268292682928</v>
      </c>
      <c r="E7" s="561">
        <v>3.1837916063675831</v>
      </c>
      <c r="F7" s="562">
        <v>97.68451519536903</v>
      </c>
      <c r="G7" s="551"/>
      <c r="H7" s="220" t="s">
        <v>114</v>
      </c>
      <c r="I7" s="561">
        <v>9.1172214182344433</v>
      </c>
      <c r="J7" s="241">
        <v>10.408653846153847</v>
      </c>
      <c r="K7" s="561">
        <v>36.098981077147016</v>
      </c>
      <c r="L7" s="241">
        <v>38.203067932797666</v>
      </c>
      <c r="M7" s="561">
        <v>34.542815674891145</v>
      </c>
      <c r="N7" s="241">
        <v>36.862649426689437</v>
      </c>
      <c r="O7" s="561">
        <v>1.8705035971223021</v>
      </c>
      <c r="P7" s="241">
        <v>1.8976699495556089</v>
      </c>
      <c r="Q7" s="561">
        <v>10.951008645533141</v>
      </c>
      <c r="R7" s="241">
        <v>11.148486304661221</v>
      </c>
      <c r="S7" s="561">
        <v>22.761760242792111</v>
      </c>
      <c r="T7" s="241">
        <v>19.429724955841536</v>
      </c>
      <c r="U7" s="561">
        <v>6.9970845481049562</v>
      </c>
      <c r="V7" s="241">
        <v>8.0893300248138953</v>
      </c>
      <c r="W7" s="561">
        <v>17.126269956458636</v>
      </c>
      <c r="X7" s="241">
        <v>19.881305637982198</v>
      </c>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8" ht="34.5">
      <c r="A8" s="658"/>
      <c r="B8" s="559" t="s">
        <v>116</v>
      </c>
      <c r="C8" s="560">
        <v>16</v>
      </c>
      <c r="D8" s="561">
        <v>1.9512195121951219</v>
      </c>
      <c r="E8" s="561">
        <v>2.3154848046309695</v>
      </c>
      <c r="F8" s="562">
        <v>100</v>
      </c>
      <c r="G8" s="551"/>
      <c r="H8" s="220" t="s">
        <v>115</v>
      </c>
      <c r="I8" s="561">
        <v>3.1837916063675831</v>
      </c>
      <c r="J8" s="241">
        <v>3.5817307692307692</v>
      </c>
      <c r="K8" s="561">
        <v>27.074235807860266</v>
      </c>
      <c r="L8" s="241">
        <v>24.39737034331629</v>
      </c>
      <c r="M8" s="561">
        <v>25.39912917271408</v>
      </c>
      <c r="N8" s="241">
        <v>23.737496950475727</v>
      </c>
      <c r="O8" s="561">
        <v>0.28776978417266186</v>
      </c>
      <c r="P8" s="241">
        <v>0.21619024741772758</v>
      </c>
      <c r="Q8" s="561">
        <v>2.5936599423631126</v>
      </c>
      <c r="R8" s="241">
        <v>2.5228255646323881</v>
      </c>
      <c r="S8" s="561">
        <v>9.8634294385432479</v>
      </c>
      <c r="T8" s="241">
        <v>9.3363613424173604</v>
      </c>
      <c r="U8" s="561">
        <v>2.4781341107871722</v>
      </c>
      <c r="V8" s="241">
        <v>2.8039702233250621</v>
      </c>
      <c r="W8" s="561">
        <v>5.0798258345428158</v>
      </c>
      <c r="X8" s="241">
        <v>8.7537091988130555</v>
      </c>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spans="1:98" ht="34.5">
      <c r="A9" s="658"/>
      <c r="B9" s="559" t="s">
        <v>27</v>
      </c>
      <c r="C9" s="560">
        <v>691</v>
      </c>
      <c r="D9" s="561">
        <v>84.268292682926827</v>
      </c>
      <c r="E9" s="561">
        <v>100</v>
      </c>
      <c r="F9" s="563"/>
      <c r="G9" s="551"/>
      <c r="H9" s="220" t="s">
        <v>116</v>
      </c>
      <c r="I9" s="561">
        <v>2.3154848046309695</v>
      </c>
      <c r="J9" s="241">
        <v>1.5865384615384615</v>
      </c>
      <c r="K9" s="561">
        <v>16.157205240174672</v>
      </c>
      <c r="L9" s="241">
        <v>16.678841003165328</v>
      </c>
      <c r="M9" s="561">
        <v>17.561683599419446</v>
      </c>
      <c r="N9" s="241">
        <v>17.272505489143693</v>
      </c>
      <c r="O9" s="561">
        <v>0.14388489208633093</v>
      </c>
      <c r="P9" s="241">
        <v>0.12010569300984868</v>
      </c>
      <c r="Q9" s="561">
        <v>0.72046109510086453</v>
      </c>
      <c r="R9" s="241">
        <v>0.40845747236905333</v>
      </c>
      <c r="S9" s="561">
        <v>5.1593323216995444</v>
      </c>
      <c r="T9" s="241">
        <v>4.4915468079737568</v>
      </c>
      <c r="U9" s="561">
        <v>2.3323615160349855</v>
      </c>
      <c r="V9" s="241">
        <v>2.0843672456575684</v>
      </c>
      <c r="W9" s="561">
        <v>2.467343976777939</v>
      </c>
      <c r="X9" s="241">
        <v>4.8219584569732934</v>
      </c>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0" spans="1:98">
      <c r="A10" s="559" t="s">
        <v>17</v>
      </c>
      <c r="B10" s="559" t="s">
        <v>28</v>
      </c>
      <c r="C10" s="560">
        <v>129</v>
      </c>
      <c r="D10" s="561">
        <v>15.731707317073171</v>
      </c>
      <c r="E10" s="564"/>
      <c r="F10" s="563"/>
      <c r="G10" s="551"/>
      <c r="H10" s="2" t="s">
        <v>736</v>
      </c>
      <c r="I10" s="569">
        <f>SUM(I4:I6)</f>
        <v>85.383502170767017</v>
      </c>
      <c r="J10" s="569">
        <f t="shared" ref="J10:X10" si="0">SUM(J4:J6)</f>
        <v>84.423076923076934</v>
      </c>
      <c r="K10" s="569">
        <f t="shared" si="0"/>
        <v>20.669577874818049</v>
      </c>
      <c r="L10" s="569">
        <f t="shared" si="0"/>
        <v>20.720720720720724</v>
      </c>
      <c r="M10" s="569">
        <f t="shared" si="0"/>
        <v>22.496371552975326</v>
      </c>
      <c r="N10" s="569">
        <f t="shared" si="0"/>
        <v>22.127348133691147</v>
      </c>
      <c r="O10" s="569">
        <f t="shared" si="0"/>
        <v>97.697841726618705</v>
      </c>
      <c r="P10" s="569">
        <f t="shared" si="0"/>
        <v>97.766034110016818</v>
      </c>
      <c r="Q10" s="569">
        <f t="shared" si="0"/>
        <v>85.734870317002873</v>
      </c>
      <c r="R10" s="569">
        <f t="shared" si="0"/>
        <v>85.920230658337346</v>
      </c>
      <c r="S10" s="569">
        <f t="shared" si="0"/>
        <v>62.215477996965106</v>
      </c>
      <c r="T10" s="569">
        <f t="shared" si="0"/>
        <v>66.74236689376734</v>
      </c>
      <c r="U10" s="569">
        <f t="shared" si="0"/>
        <v>88.192419825072875</v>
      </c>
      <c r="V10" s="569">
        <f t="shared" si="0"/>
        <v>87.022332506203469</v>
      </c>
      <c r="W10" s="569">
        <f t="shared" si="0"/>
        <v>75.326560232220601</v>
      </c>
      <c r="X10" s="569">
        <f t="shared" si="0"/>
        <v>66.543026706231444</v>
      </c>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row>
    <row r="11" spans="1:98">
      <c r="A11" s="654" t="s">
        <v>27</v>
      </c>
      <c r="B11" s="654"/>
      <c r="C11" s="565">
        <v>820</v>
      </c>
      <c r="D11" s="566">
        <v>100</v>
      </c>
      <c r="E11" s="567"/>
      <c r="F11" s="568"/>
      <c r="G11" s="551"/>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row>
    <row r="13" spans="1:98" ht="28.5" customHeight="1">
      <c r="A13" s="655" t="s">
        <v>438</v>
      </c>
      <c r="B13" s="655"/>
      <c r="C13" s="655"/>
      <c r="D13" s="655"/>
      <c r="E13" s="655"/>
      <c r="F13" s="655"/>
      <c r="G13" s="551"/>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row>
    <row r="14" spans="1:98" ht="24">
      <c r="A14" s="656" t="s">
        <v>0</v>
      </c>
      <c r="B14" s="656"/>
      <c r="C14" s="552" t="s">
        <v>19</v>
      </c>
      <c r="D14" s="553" t="s">
        <v>20</v>
      </c>
      <c r="E14" s="553" t="s">
        <v>21</v>
      </c>
      <c r="F14" s="554" t="s">
        <v>22</v>
      </c>
      <c r="G14" s="551"/>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row>
    <row r="15" spans="1:98" ht="23">
      <c r="A15" s="657" t="s">
        <v>16</v>
      </c>
      <c r="B15" s="555" t="s">
        <v>111</v>
      </c>
      <c r="C15" s="556">
        <v>3</v>
      </c>
      <c r="D15" s="557">
        <v>0.36585365853658541</v>
      </c>
      <c r="E15" s="557">
        <v>0.43668122270742354</v>
      </c>
      <c r="F15" s="558">
        <v>0.43668122270742354</v>
      </c>
      <c r="G15" s="551"/>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row>
    <row r="16" spans="1:98">
      <c r="A16" s="658"/>
      <c r="B16" s="559" t="s">
        <v>112</v>
      </c>
      <c r="C16" s="560">
        <v>22</v>
      </c>
      <c r="D16" s="561">
        <v>2.6829268292682928</v>
      </c>
      <c r="E16" s="561">
        <v>3.2023289665211063</v>
      </c>
      <c r="F16" s="562">
        <v>3.6390101892285296</v>
      </c>
      <c r="G16" s="551"/>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row>
    <row r="17" spans="1:98" ht="23">
      <c r="A17" s="658"/>
      <c r="B17" s="559" t="s">
        <v>113</v>
      </c>
      <c r="C17" s="560">
        <v>117</v>
      </c>
      <c r="D17" s="561">
        <v>14.268292682926829</v>
      </c>
      <c r="E17" s="561">
        <v>17.030567685589521</v>
      </c>
      <c r="F17" s="562">
        <v>20.669577874818049</v>
      </c>
      <c r="G17" s="551"/>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row>
    <row r="18" spans="1:98" ht="23">
      <c r="A18" s="658"/>
      <c r="B18" s="559" t="s">
        <v>114</v>
      </c>
      <c r="C18" s="560">
        <v>248</v>
      </c>
      <c r="D18" s="561">
        <v>30.243902439024389</v>
      </c>
      <c r="E18" s="561">
        <v>36.098981077147016</v>
      </c>
      <c r="F18" s="562">
        <v>56.768558951965062</v>
      </c>
      <c r="G18" s="551"/>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row>
    <row r="19" spans="1:98" ht="23">
      <c r="A19" s="658"/>
      <c r="B19" s="559" t="s">
        <v>115</v>
      </c>
      <c r="C19" s="560">
        <v>186</v>
      </c>
      <c r="D19" s="561">
        <v>22.682926829268293</v>
      </c>
      <c r="E19" s="561">
        <v>27.074235807860266</v>
      </c>
      <c r="F19" s="562">
        <v>83.842794759825324</v>
      </c>
      <c r="G19" s="551"/>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row>
    <row r="20" spans="1:98" ht="34.5">
      <c r="A20" s="658"/>
      <c r="B20" s="559" t="s">
        <v>116</v>
      </c>
      <c r="C20" s="560">
        <v>111</v>
      </c>
      <c r="D20" s="561">
        <v>13.536585365853659</v>
      </c>
      <c r="E20" s="561">
        <v>16.157205240174672</v>
      </c>
      <c r="F20" s="562">
        <v>100</v>
      </c>
      <c r="G20" s="551"/>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row>
    <row r="21" spans="1:98">
      <c r="A21" s="658"/>
      <c r="B21" s="559" t="s">
        <v>27</v>
      </c>
      <c r="C21" s="560">
        <v>687</v>
      </c>
      <c r="D21" s="561">
        <v>83.780487804878049</v>
      </c>
      <c r="E21" s="561">
        <v>100</v>
      </c>
      <c r="F21" s="563"/>
      <c r="G21" s="551"/>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row>
    <row r="22" spans="1:98">
      <c r="A22" s="559" t="s">
        <v>17</v>
      </c>
      <c r="B22" s="559" t="s">
        <v>28</v>
      </c>
      <c r="C22" s="560">
        <v>133</v>
      </c>
      <c r="D22" s="561">
        <v>16.219512195121951</v>
      </c>
      <c r="E22" s="564"/>
      <c r="F22" s="563"/>
      <c r="G22" s="551"/>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row>
    <row r="23" spans="1:98">
      <c r="A23" s="654" t="s">
        <v>27</v>
      </c>
      <c r="B23" s="654"/>
      <c r="C23" s="565">
        <v>820</v>
      </c>
      <c r="D23" s="566">
        <v>100</v>
      </c>
      <c r="E23" s="567"/>
      <c r="F23" s="568"/>
      <c r="G23" s="551"/>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row>
    <row r="24" spans="1:98">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spans="1:98" ht="31.5" customHeight="1">
      <c r="A25" s="655" t="s">
        <v>439</v>
      </c>
      <c r="B25" s="655"/>
      <c r="C25" s="655"/>
      <c r="D25" s="655"/>
      <c r="E25" s="655"/>
      <c r="F25" s="655"/>
      <c r="G25" s="551"/>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spans="1:98" ht="24">
      <c r="A26" s="656" t="s">
        <v>0</v>
      </c>
      <c r="B26" s="656"/>
      <c r="C26" s="552" t="s">
        <v>19</v>
      </c>
      <c r="D26" s="553" t="s">
        <v>20</v>
      </c>
      <c r="E26" s="553" t="s">
        <v>21</v>
      </c>
      <c r="F26" s="554" t="s">
        <v>22</v>
      </c>
      <c r="G26" s="551"/>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row>
    <row r="27" spans="1:98" ht="23">
      <c r="A27" s="657" t="s">
        <v>16</v>
      </c>
      <c r="B27" s="555" t="s">
        <v>111</v>
      </c>
      <c r="C27" s="556">
        <v>3</v>
      </c>
      <c r="D27" s="557">
        <v>0.36585365853658541</v>
      </c>
      <c r="E27" s="557">
        <v>0.43541364296081275</v>
      </c>
      <c r="F27" s="558">
        <v>0.43541364296081275</v>
      </c>
      <c r="G27" s="551"/>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row>
    <row r="28" spans="1:98">
      <c r="A28" s="658"/>
      <c r="B28" s="559" t="s">
        <v>112</v>
      </c>
      <c r="C28" s="560">
        <v>25</v>
      </c>
      <c r="D28" s="561">
        <v>3.0487804878048781</v>
      </c>
      <c r="E28" s="561">
        <v>3.6284470246734397</v>
      </c>
      <c r="F28" s="562">
        <v>4.0638606676342528</v>
      </c>
      <c r="G28" s="551"/>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row>
    <row r="29" spans="1:98" ht="23">
      <c r="A29" s="658"/>
      <c r="B29" s="559" t="s">
        <v>113</v>
      </c>
      <c r="C29" s="560">
        <v>127</v>
      </c>
      <c r="D29" s="561">
        <v>15.487804878048781</v>
      </c>
      <c r="E29" s="561">
        <v>18.432510885341074</v>
      </c>
      <c r="F29" s="562">
        <v>22.496371552975329</v>
      </c>
      <c r="G29" s="551"/>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row>
    <row r="30" spans="1:98" ht="23">
      <c r="A30" s="658"/>
      <c r="B30" s="559" t="s">
        <v>114</v>
      </c>
      <c r="C30" s="560">
        <v>238</v>
      </c>
      <c r="D30" s="561">
        <v>29.024390243902438</v>
      </c>
      <c r="E30" s="561">
        <v>34.542815674891145</v>
      </c>
      <c r="F30" s="562">
        <v>57.039187227866471</v>
      </c>
      <c r="G30" s="551"/>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row>
    <row r="31" spans="1:98" ht="23">
      <c r="A31" s="658"/>
      <c r="B31" s="559" t="s">
        <v>115</v>
      </c>
      <c r="C31" s="560">
        <v>175</v>
      </c>
      <c r="D31" s="561">
        <v>21.341463414634145</v>
      </c>
      <c r="E31" s="561">
        <v>25.39912917271408</v>
      </c>
      <c r="F31" s="562">
        <v>82.438316400580547</v>
      </c>
      <c r="G31" s="551"/>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row>
    <row r="32" spans="1:98" ht="34.5">
      <c r="A32" s="658"/>
      <c r="B32" s="559" t="s">
        <v>116</v>
      </c>
      <c r="C32" s="560">
        <v>121</v>
      </c>
      <c r="D32" s="561">
        <v>14.75609756097561</v>
      </c>
      <c r="E32" s="561">
        <v>17.561683599419446</v>
      </c>
      <c r="F32" s="562">
        <v>100</v>
      </c>
      <c r="G32" s="55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row>
    <row r="33" spans="1:98">
      <c r="A33" s="658"/>
      <c r="B33" s="559" t="s">
        <v>27</v>
      </c>
      <c r="C33" s="560">
        <v>689</v>
      </c>
      <c r="D33" s="561">
        <v>84.024390243902431</v>
      </c>
      <c r="E33" s="561">
        <v>100</v>
      </c>
      <c r="F33" s="563"/>
      <c r="G33" s="551"/>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row>
    <row r="34" spans="1:98">
      <c r="A34" s="559" t="s">
        <v>17</v>
      </c>
      <c r="B34" s="559" t="s">
        <v>28</v>
      </c>
      <c r="C34" s="560">
        <v>131</v>
      </c>
      <c r="D34" s="561">
        <v>15.975609756097562</v>
      </c>
      <c r="E34" s="564"/>
      <c r="F34" s="563"/>
      <c r="G34" s="551"/>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row>
    <row r="35" spans="1:98">
      <c r="A35" s="654" t="s">
        <v>27</v>
      </c>
      <c r="B35" s="654"/>
      <c r="C35" s="565">
        <v>820</v>
      </c>
      <c r="D35" s="566">
        <v>100</v>
      </c>
      <c r="E35" s="567"/>
      <c r="F35" s="568"/>
      <c r="G35" s="551"/>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row>
    <row r="36" spans="1:98">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row>
    <row r="37" spans="1:98" ht="29.25" customHeight="1">
      <c r="A37" s="655" t="s">
        <v>440</v>
      </c>
      <c r="B37" s="655"/>
      <c r="C37" s="655"/>
      <c r="D37" s="655"/>
      <c r="E37" s="655"/>
      <c r="F37" s="655"/>
      <c r="G37" s="551"/>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row>
    <row r="38" spans="1:98" ht="24">
      <c r="A38" s="656" t="s">
        <v>0</v>
      </c>
      <c r="B38" s="656"/>
      <c r="C38" s="552" t="s">
        <v>19</v>
      </c>
      <c r="D38" s="553" t="s">
        <v>20</v>
      </c>
      <c r="E38" s="553" t="s">
        <v>21</v>
      </c>
      <c r="F38" s="554" t="s">
        <v>22</v>
      </c>
      <c r="G38" s="551"/>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row>
    <row r="39" spans="1:98" ht="23">
      <c r="A39" s="657" t="s">
        <v>16</v>
      </c>
      <c r="B39" s="555" t="s">
        <v>111</v>
      </c>
      <c r="C39" s="556">
        <v>298</v>
      </c>
      <c r="D39" s="557">
        <v>36.341463414634148</v>
      </c>
      <c r="E39" s="557">
        <v>42.877697841726622</v>
      </c>
      <c r="F39" s="558">
        <v>42.877697841726622</v>
      </c>
      <c r="G39" s="551"/>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row>
    <row r="40" spans="1:98">
      <c r="A40" s="658"/>
      <c r="B40" s="559" t="s">
        <v>112</v>
      </c>
      <c r="C40" s="560">
        <v>296</v>
      </c>
      <c r="D40" s="561">
        <v>36.097560975609753</v>
      </c>
      <c r="E40" s="561">
        <v>42.589928057553955</v>
      </c>
      <c r="F40" s="562">
        <v>85.467625899280577</v>
      </c>
      <c r="G40" s="551"/>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row>
    <row r="41" spans="1:98" ht="23">
      <c r="A41" s="658"/>
      <c r="B41" s="559" t="s">
        <v>113</v>
      </c>
      <c r="C41" s="560">
        <v>85</v>
      </c>
      <c r="D41" s="561">
        <v>10.365853658536585</v>
      </c>
      <c r="E41" s="561">
        <v>12.23021582733813</v>
      </c>
      <c r="F41" s="562">
        <v>97.697841726618705</v>
      </c>
      <c r="G41" s="551"/>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row>
    <row r="42" spans="1:98" ht="23">
      <c r="A42" s="658"/>
      <c r="B42" s="559" t="s">
        <v>114</v>
      </c>
      <c r="C42" s="560">
        <v>13</v>
      </c>
      <c r="D42" s="561">
        <v>1.5853658536585367</v>
      </c>
      <c r="E42" s="561">
        <v>1.8705035971223021</v>
      </c>
      <c r="F42" s="562">
        <v>99.568345323740999</v>
      </c>
      <c r="G42" s="551"/>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row>
    <row r="43" spans="1:98" ht="23">
      <c r="A43" s="658"/>
      <c r="B43" s="559" t="s">
        <v>115</v>
      </c>
      <c r="C43" s="560">
        <v>2</v>
      </c>
      <c r="D43" s="561">
        <v>0.24390243902439024</v>
      </c>
      <c r="E43" s="561">
        <v>0.28776978417266186</v>
      </c>
      <c r="F43" s="562">
        <v>99.856115107913666</v>
      </c>
      <c r="G43" s="551"/>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row>
    <row r="44" spans="1:98" ht="34.5">
      <c r="A44" s="658"/>
      <c r="B44" s="559" t="s">
        <v>116</v>
      </c>
      <c r="C44" s="560">
        <v>1</v>
      </c>
      <c r="D44" s="561">
        <v>0.12195121951219512</v>
      </c>
      <c r="E44" s="561">
        <v>0.14388489208633093</v>
      </c>
      <c r="F44" s="562">
        <v>100</v>
      </c>
      <c r="G44" s="551"/>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row>
    <row r="45" spans="1:98">
      <c r="A45" s="658"/>
      <c r="B45" s="559" t="s">
        <v>27</v>
      </c>
      <c r="C45" s="560">
        <v>695</v>
      </c>
      <c r="D45" s="561">
        <v>84.756097560975604</v>
      </c>
      <c r="E45" s="561">
        <v>100</v>
      </c>
      <c r="F45" s="563"/>
      <c r="G45" s="551"/>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row>
    <row r="46" spans="1:98">
      <c r="A46" s="559" t="s">
        <v>17</v>
      </c>
      <c r="B46" s="559" t="s">
        <v>28</v>
      </c>
      <c r="C46" s="560">
        <v>125</v>
      </c>
      <c r="D46" s="561">
        <v>15.24390243902439</v>
      </c>
      <c r="E46" s="564"/>
      <c r="F46" s="563"/>
      <c r="G46" s="551"/>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row>
    <row r="47" spans="1:98">
      <c r="A47" s="654" t="s">
        <v>27</v>
      </c>
      <c r="B47" s="654"/>
      <c r="C47" s="565">
        <v>820</v>
      </c>
      <c r="D47" s="566">
        <v>100</v>
      </c>
      <c r="E47" s="567"/>
      <c r="F47" s="568"/>
      <c r="G47" s="551"/>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row>
    <row r="48" spans="1:98">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row>
    <row r="49" spans="1:98" ht="30.75" customHeight="1">
      <c r="A49" s="655" t="s">
        <v>441</v>
      </c>
      <c r="B49" s="655"/>
      <c r="C49" s="655"/>
      <c r="D49" s="655"/>
      <c r="E49" s="655"/>
      <c r="F49" s="655"/>
      <c r="G49" s="551"/>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row>
    <row r="50" spans="1:98" ht="24">
      <c r="A50" s="656" t="s">
        <v>0</v>
      </c>
      <c r="B50" s="656"/>
      <c r="C50" s="552" t="s">
        <v>19</v>
      </c>
      <c r="D50" s="553" t="s">
        <v>20</v>
      </c>
      <c r="E50" s="553" t="s">
        <v>21</v>
      </c>
      <c r="F50" s="554" t="s">
        <v>22</v>
      </c>
      <c r="G50" s="551"/>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row>
    <row r="51" spans="1:98" ht="23">
      <c r="A51" s="657" t="s">
        <v>16</v>
      </c>
      <c r="B51" s="555" t="s">
        <v>111</v>
      </c>
      <c r="C51" s="556">
        <v>60</v>
      </c>
      <c r="D51" s="557">
        <v>7.3170731707317067</v>
      </c>
      <c r="E51" s="557">
        <v>8.6455331412103753</v>
      </c>
      <c r="F51" s="558">
        <v>8.6455331412103753</v>
      </c>
      <c r="G51" s="551"/>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row>
    <row r="52" spans="1:98">
      <c r="A52" s="658"/>
      <c r="B52" s="559" t="s">
        <v>112</v>
      </c>
      <c r="C52" s="560">
        <v>283</v>
      </c>
      <c r="D52" s="561">
        <v>34.512195121951216</v>
      </c>
      <c r="E52" s="561">
        <v>40.778097982708935</v>
      </c>
      <c r="F52" s="562">
        <v>49.423631123919307</v>
      </c>
      <c r="G52" s="551"/>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row>
    <row r="53" spans="1:98" ht="23">
      <c r="A53" s="658"/>
      <c r="B53" s="559" t="s">
        <v>113</v>
      </c>
      <c r="C53" s="560">
        <v>252</v>
      </c>
      <c r="D53" s="561">
        <v>30.73170731707317</v>
      </c>
      <c r="E53" s="561">
        <v>36.311239193083573</v>
      </c>
      <c r="F53" s="562">
        <v>85.734870317002887</v>
      </c>
      <c r="G53" s="551"/>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row>
    <row r="54" spans="1:98" ht="23">
      <c r="A54" s="658"/>
      <c r="B54" s="559" t="s">
        <v>114</v>
      </c>
      <c r="C54" s="560">
        <v>76</v>
      </c>
      <c r="D54" s="561">
        <v>9.2682926829268286</v>
      </c>
      <c r="E54" s="561">
        <v>10.951008645533141</v>
      </c>
      <c r="F54" s="562">
        <v>96.685878962536023</v>
      </c>
      <c r="G54" s="551"/>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row>
    <row r="55" spans="1:98" ht="23">
      <c r="A55" s="658"/>
      <c r="B55" s="559" t="s">
        <v>115</v>
      </c>
      <c r="C55" s="560">
        <v>18</v>
      </c>
      <c r="D55" s="561">
        <v>2.1951219512195119</v>
      </c>
      <c r="E55" s="561">
        <v>2.5936599423631126</v>
      </c>
      <c r="F55" s="562">
        <v>99.279538904899141</v>
      </c>
      <c r="G55" s="551"/>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row>
    <row r="56" spans="1:98" ht="34.5">
      <c r="A56" s="658"/>
      <c r="B56" s="559" t="s">
        <v>116</v>
      </c>
      <c r="C56" s="560">
        <v>5</v>
      </c>
      <c r="D56" s="561">
        <v>0.6097560975609756</v>
      </c>
      <c r="E56" s="561">
        <v>0.72046109510086453</v>
      </c>
      <c r="F56" s="562">
        <v>100</v>
      </c>
      <c r="G56" s="551"/>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row>
    <row r="57" spans="1:98">
      <c r="A57" s="658"/>
      <c r="B57" s="559" t="s">
        <v>27</v>
      </c>
      <c r="C57" s="560">
        <v>694</v>
      </c>
      <c r="D57" s="561">
        <v>84.634146341463406</v>
      </c>
      <c r="E57" s="561">
        <v>100</v>
      </c>
      <c r="F57" s="563"/>
      <c r="G57" s="551"/>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row>
    <row r="58" spans="1:98">
      <c r="A58" s="559" t="s">
        <v>17</v>
      </c>
      <c r="B58" s="559" t="s">
        <v>28</v>
      </c>
      <c r="C58" s="560">
        <v>126</v>
      </c>
      <c r="D58" s="561">
        <v>15.365853658536585</v>
      </c>
      <c r="E58" s="564"/>
      <c r="F58" s="563"/>
      <c r="G58" s="551"/>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row>
    <row r="59" spans="1:98">
      <c r="A59" s="654" t="s">
        <v>27</v>
      </c>
      <c r="B59" s="654"/>
      <c r="C59" s="565">
        <v>820</v>
      </c>
      <c r="D59" s="566">
        <v>100</v>
      </c>
      <c r="E59" s="567"/>
      <c r="F59" s="568"/>
      <c r="G59" s="551"/>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row>
    <row r="60" spans="1:98">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row>
    <row r="61" spans="1:98" ht="43.5" customHeight="1">
      <c r="A61" s="655" t="s">
        <v>442</v>
      </c>
      <c r="B61" s="655"/>
      <c r="C61" s="655"/>
      <c r="D61" s="655"/>
      <c r="E61" s="655"/>
      <c r="F61" s="655"/>
      <c r="G61" s="551"/>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row>
    <row r="62" spans="1:98" ht="24">
      <c r="A62" s="656" t="s">
        <v>0</v>
      </c>
      <c r="B62" s="656"/>
      <c r="C62" s="552" t="s">
        <v>19</v>
      </c>
      <c r="D62" s="553" t="s">
        <v>20</v>
      </c>
      <c r="E62" s="553" t="s">
        <v>21</v>
      </c>
      <c r="F62" s="554" t="s">
        <v>22</v>
      </c>
      <c r="G62" s="551"/>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row>
    <row r="63" spans="1:98" ht="23">
      <c r="A63" s="657" t="s">
        <v>16</v>
      </c>
      <c r="B63" s="555" t="s">
        <v>111</v>
      </c>
      <c r="C63" s="556">
        <v>16</v>
      </c>
      <c r="D63" s="557">
        <v>1.9512195121951219</v>
      </c>
      <c r="E63" s="557">
        <v>2.4279210925644916</v>
      </c>
      <c r="F63" s="558">
        <v>2.4279210925644916</v>
      </c>
      <c r="G63" s="551"/>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row>
    <row r="64" spans="1:98">
      <c r="A64" s="658"/>
      <c r="B64" s="559" t="s">
        <v>112</v>
      </c>
      <c r="C64" s="560">
        <v>141</v>
      </c>
      <c r="D64" s="561">
        <v>17.195121951219512</v>
      </c>
      <c r="E64" s="561">
        <v>21.396054628224583</v>
      </c>
      <c r="F64" s="562">
        <v>23.823975720789075</v>
      </c>
      <c r="G64" s="551"/>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row>
    <row r="65" spans="1:98" ht="23">
      <c r="A65" s="658"/>
      <c r="B65" s="559" t="s">
        <v>113</v>
      </c>
      <c r="C65" s="560">
        <v>253</v>
      </c>
      <c r="D65" s="561">
        <v>30.853658536585364</v>
      </c>
      <c r="E65" s="561">
        <v>38.391502276176027</v>
      </c>
      <c r="F65" s="562">
        <v>62.215477996965099</v>
      </c>
      <c r="G65" s="551"/>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row>
    <row r="66" spans="1:98" ht="23">
      <c r="A66" s="658"/>
      <c r="B66" s="559" t="s">
        <v>114</v>
      </c>
      <c r="C66" s="560">
        <v>150</v>
      </c>
      <c r="D66" s="561">
        <v>18.292682926829269</v>
      </c>
      <c r="E66" s="561">
        <v>22.761760242792111</v>
      </c>
      <c r="F66" s="562">
        <v>84.977238239757199</v>
      </c>
      <c r="G66" s="551"/>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row>
    <row r="67" spans="1:98" ht="23">
      <c r="A67" s="658"/>
      <c r="B67" s="559" t="s">
        <v>115</v>
      </c>
      <c r="C67" s="560">
        <v>65</v>
      </c>
      <c r="D67" s="561">
        <v>7.9268292682926829</v>
      </c>
      <c r="E67" s="561">
        <v>9.8634294385432479</v>
      </c>
      <c r="F67" s="562">
        <v>94.840667678300449</v>
      </c>
      <c r="G67" s="551"/>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row>
    <row r="68" spans="1:98" ht="34.5">
      <c r="A68" s="658"/>
      <c r="B68" s="559" t="s">
        <v>116</v>
      </c>
      <c r="C68" s="560">
        <v>34</v>
      </c>
      <c r="D68" s="561">
        <v>4.1463414634146343</v>
      </c>
      <c r="E68" s="561">
        <v>5.1593323216995444</v>
      </c>
      <c r="F68" s="562">
        <v>100</v>
      </c>
      <c r="G68" s="551"/>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row>
    <row r="69" spans="1:98">
      <c r="A69" s="658"/>
      <c r="B69" s="559" t="s">
        <v>27</v>
      </c>
      <c r="C69" s="560">
        <v>659</v>
      </c>
      <c r="D69" s="561">
        <v>80.365853658536594</v>
      </c>
      <c r="E69" s="561">
        <v>100</v>
      </c>
      <c r="F69" s="563"/>
      <c r="G69" s="551"/>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row>
    <row r="70" spans="1:98">
      <c r="A70" s="559" t="s">
        <v>17</v>
      </c>
      <c r="B70" s="559" t="s">
        <v>28</v>
      </c>
      <c r="C70" s="560">
        <v>161</v>
      </c>
      <c r="D70" s="561">
        <v>19.634146341463417</v>
      </c>
      <c r="E70" s="564"/>
      <c r="F70" s="563"/>
      <c r="G70" s="551"/>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row>
    <row r="71" spans="1:98">
      <c r="A71" s="654" t="s">
        <v>27</v>
      </c>
      <c r="B71" s="654"/>
      <c r="C71" s="565">
        <v>820</v>
      </c>
      <c r="D71" s="566">
        <v>100</v>
      </c>
      <c r="E71" s="567"/>
      <c r="F71" s="568"/>
      <c r="G71" s="551"/>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row>
    <row r="72" spans="1:98">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row>
    <row r="73" spans="1:98">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row>
    <row r="74" spans="1:98" ht="32.25" customHeight="1">
      <c r="A74" s="655" t="s">
        <v>443</v>
      </c>
      <c r="B74" s="655"/>
      <c r="C74" s="655"/>
      <c r="D74" s="655"/>
      <c r="E74" s="655"/>
      <c r="F74" s="655"/>
      <c r="G74" s="551"/>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row>
    <row r="75" spans="1:98" ht="24">
      <c r="A75" s="656" t="s">
        <v>0</v>
      </c>
      <c r="B75" s="656"/>
      <c r="C75" s="552" t="s">
        <v>19</v>
      </c>
      <c r="D75" s="553" t="s">
        <v>20</v>
      </c>
      <c r="E75" s="553" t="s">
        <v>21</v>
      </c>
      <c r="F75" s="554" t="s">
        <v>22</v>
      </c>
      <c r="G75" s="551"/>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row>
    <row r="76" spans="1:98" ht="23">
      <c r="A76" s="657" t="s">
        <v>16</v>
      </c>
      <c r="B76" s="555" t="s">
        <v>111</v>
      </c>
      <c r="C76" s="556">
        <v>167</v>
      </c>
      <c r="D76" s="557">
        <v>20.365853658536583</v>
      </c>
      <c r="E76" s="557">
        <v>24.344023323615161</v>
      </c>
      <c r="F76" s="558">
        <v>24.344023323615161</v>
      </c>
      <c r="G76" s="551"/>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row>
    <row r="77" spans="1:98">
      <c r="A77" s="658"/>
      <c r="B77" s="559" t="s">
        <v>112</v>
      </c>
      <c r="C77" s="560">
        <v>287</v>
      </c>
      <c r="D77" s="561">
        <v>35</v>
      </c>
      <c r="E77" s="561">
        <v>41.836734693877553</v>
      </c>
      <c r="F77" s="562">
        <v>66.180758017492707</v>
      </c>
      <c r="G77" s="551"/>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row>
    <row r="78" spans="1:98" ht="23">
      <c r="A78" s="658"/>
      <c r="B78" s="559" t="s">
        <v>113</v>
      </c>
      <c r="C78" s="560">
        <v>151</v>
      </c>
      <c r="D78" s="561">
        <v>18.414634146341463</v>
      </c>
      <c r="E78" s="561">
        <v>22.011661807580175</v>
      </c>
      <c r="F78" s="562">
        <v>88.192419825072889</v>
      </c>
      <c r="G78" s="551"/>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row>
    <row r="79" spans="1:98" ht="23">
      <c r="A79" s="658"/>
      <c r="B79" s="559" t="s">
        <v>114</v>
      </c>
      <c r="C79" s="560">
        <v>48</v>
      </c>
      <c r="D79" s="561">
        <v>5.8536585365853666</v>
      </c>
      <c r="E79" s="561">
        <v>6.9970845481049562</v>
      </c>
      <c r="F79" s="562">
        <v>95.18950437317784</v>
      </c>
      <c r="G79" s="551"/>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row>
    <row r="80" spans="1:98" ht="23">
      <c r="A80" s="658"/>
      <c r="B80" s="559" t="s">
        <v>115</v>
      </c>
      <c r="C80" s="560">
        <v>17</v>
      </c>
      <c r="D80" s="561">
        <v>2.0731707317073171</v>
      </c>
      <c r="E80" s="561">
        <v>2.4781341107871722</v>
      </c>
      <c r="F80" s="562">
        <v>97.667638483965007</v>
      </c>
      <c r="G80" s="551"/>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row>
    <row r="81" spans="1:98" ht="34.5">
      <c r="A81" s="658"/>
      <c r="B81" s="559" t="s">
        <v>116</v>
      </c>
      <c r="C81" s="560">
        <v>16</v>
      </c>
      <c r="D81" s="561">
        <v>1.9512195121951219</v>
      </c>
      <c r="E81" s="561">
        <v>2.3323615160349855</v>
      </c>
      <c r="F81" s="562">
        <v>100</v>
      </c>
      <c r="G81" s="551"/>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row>
    <row r="82" spans="1:98">
      <c r="A82" s="658"/>
      <c r="B82" s="559" t="s">
        <v>27</v>
      </c>
      <c r="C82" s="560">
        <v>686</v>
      </c>
      <c r="D82" s="561">
        <v>83.658536585365852</v>
      </c>
      <c r="E82" s="561">
        <v>100</v>
      </c>
      <c r="F82" s="563"/>
      <c r="G82" s="551"/>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row>
    <row r="83" spans="1:98">
      <c r="A83" s="559" t="s">
        <v>17</v>
      </c>
      <c r="B83" s="559" t="s">
        <v>28</v>
      </c>
      <c r="C83" s="560">
        <v>134</v>
      </c>
      <c r="D83" s="561">
        <v>16.341463414634148</v>
      </c>
      <c r="E83" s="564"/>
      <c r="F83" s="563"/>
      <c r="G83" s="551"/>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row>
    <row r="84" spans="1:98">
      <c r="A84" s="654" t="s">
        <v>27</v>
      </c>
      <c r="B84" s="654"/>
      <c r="C84" s="565">
        <v>820</v>
      </c>
      <c r="D84" s="566">
        <v>100</v>
      </c>
      <c r="E84" s="567"/>
      <c r="F84" s="568"/>
      <c r="G84" s="551"/>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row>
    <row r="85" spans="1:98">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row>
    <row r="86" spans="1:98">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row>
    <row r="87" spans="1:98" ht="39.75" customHeight="1">
      <c r="A87" s="655" t="s">
        <v>444</v>
      </c>
      <c r="B87" s="655"/>
      <c r="C87" s="655"/>
      <c r="D87" s="655"/>
      <c r="E87" s="655"/>
      <c r="F87" s="655"/>
      <c r="G87" s="551"/>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row>
    <row r="88" spans="1:98" ht="24">
      <c r="A88" s="656" t="s">
        <v>0</v>
      </c>
      <c r="B88" s="656"/>
      <c r="C88" s="552" t="s">
        <v>19</v>
      </c>
      <c r="D88" s="553" t="s">
        <v>20</v>
      </c>
      <c r="E88" s="553" t="s">
        <v>21</v>
      </c>
      <c r="F88" s="554" t="s">
        <v>22</v>
      </c>
      <c r="G88" s="551"/>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row>
    <row r="89" spans="1:98" ht="23">
      <c r="A89" s="657" t="s">
        <v>16</v>
      </c>
      <c r="B89" s="555" t="s">
        <v>111</v>
      </c>
      <c r="C89" s="556">
        <v>67</v>
      </c>
      <c r="D89" s="557">
        <v>8.1707317073170742</v>
      </c>
      <c r="E89" s="557">
        <v>9.7242380261248176</v>
      </c>
      <c r="F89" s="558">
        <v>9.7242380261248176</v>
      </c>
      <c r="G89" s="551"/>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row>
    <row r="90" spans="1:98">
      <c r="A90" s="658"/>
      <c r="B90" s="559" t="s">
        <v>112</v>
      </c>
      <c r="C90" s="560">
        <v>230</v>
      </c>
      <c r="D90" s="561">
        <v>28.04878048780488</v>
      </c>
      <c r="E90" s="561">
        <v>33.381712626995643</v>
      </c>
      <c r="F90" s="562">
        <v>43.105950653120459</v>
      </c>
      <c r="G90" s="551"/>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row>
    <row r="91" spans="1:98" ht="23">
      <c r="A91" s="658"/>
      <c r="B91" s="559" t="s">
        <v>113</v>
      </c>
      <c r="C91" s="560">
        <v>222</v>
      </c>
      <c r="D91" s="561">
        <v>27.073170731707318</v>
      </c>
      <c r="E91" s="561">
        <v>32.220609579100149</v>
      </c>
      <c r="F91" s="562">
        <v>75.326560232220601</v>
      </c>
      <c r="G91" s="551"/>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row>
    <row r="92" spans="1:98" ht="23">
      <c r="A92" s="658"/>
      <c r="B92" s="559" t="s">
        <v>114</v>
      </c>
      <c r="C92" s="560">
        <v>118</v>
      </c>
      <c r="D92" s="561">
        <v>14.390243902439023</v>
      </c>
      <c r="E92" s="561">
        <v>17.126269956458636</v>
      </c>
      <c r="F92" s="562">
        <v>92.452830188679243</v>
      </c>
      <c r="G92" s="551"/>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row>
    <row r="93" spans="1:98" ht="23">
      <c r="A93" s="658"/>
      <c r="B93" s="559" t="s">
        <v>115</v>
      </c>
      <c r="C93" s="560">
        <v>35</v>
      </c>
      <c r="D93" s="561">
        <v>4.2682926829268295</v>
      </c>
      <c r="E93" s="561">
        <v>5.0798258345428158</v>
      </c>
      <c r="F93" s="562">
        <v>97.53265602322206</v>
      </c>
      <c r="G93" s="551"/>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row>
    <row r="94" spans="1:98" ht="34.5">
      <c r="A94" s="658"/>
      <c r="B94" s="559" t="s">
        <v>116</v>
      </c>
      <c r="C94" s="560">
        <v>17</v>
      </c>
      <c r="D94" s="561">
        <v>2.0731707317073171</v>
      </c>
      <c r="E94" s="561">
        <v>2.467343976777939</v>
      </c>
      <c r="F94" s="562">
        <v>100</v>
      </c>
      <c r="G94" s="551"/>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row>
    <row r="95" spans="1:98">
      <c r="A95" s="658"/>
      <c r="B95" s="559" t="s">
        <v>27</v>
      </c>
      <c r="C95" s="560">
        <v>689</v>
      </c>
      <c r="D95" s="561">
        <v>84.024390243902431</v>
      </c>
      <c r="E95" s="561">
        <v>100</v>
      </c>
      <c r="F95" s="563"/>
      <c r="G95" s="551"/>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row>
    <row r="96" spans="1:98">
      <c r="A96" s="559" t="s">
        <v>17</v>
      </c>
      <c r="B96" s="559" t="s">
        <v>28</v>
      </c>
      <c r="C96" s="560">
        <v>131</v>
      </c>
      <c r="D96" s="561">
        <v>15.975609756097562</v>
      </c>
      <c r="E96" s="564"/>
      <c r="F96" s="563"/>
      <c r="G96" s="551"/>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row>
    <row r="97" spans="1:98">
      <c r="A97" s="654" t="s">
        <v>27</v>
      </c>
      <c r="B97" s="654"/>
      <c r="C97" s="565">
        <v>820</v>
      </c>
      <c r="D97" s="566">
        <v>100</v>
      </c>
      <c r="E97" s="567"/>
      <c r="F97" s="568"/>
      <c r="G97" s="551"/>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row>
    <row r="98" spans="1:98">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row>
    <row r="99" spans="1:98">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row>
    <row r="101" spans="1:98">
      <c r="A101" s="19" t="s">
        <v>174</v>
      </c>
    </row>
    <row r="102" spans="1:98">
      <c r="A102" s="8" t="s">
        <v>734</v>
      </c>
    </row>
    <row r="111" spans="1:98">
      <c r="B111" s="349"/>
    </row>
    <row r="112" spans="1:98">
      <c r="B112" s="349"/>
    </row>
  </sheetData>
  <mergeCells count="41">
    <mergeCell ref="H1:X1"/>
    <mergeCell ref="A87:F87"/>
    <mergeCell ref="A88:B88"/>
    <mergeCell ref="A89:A95"/>
    <mergeCell ref="A97:B97"/>
    <mergeCell ref="A1:F1"/>
    <mergeCell ref="A2:B2"/>
    <mergeCell ref="A3:A9"/>
    <mergeCell ref="A11:B11"/>
    <mergeCell ref="A13:F13"/>
    <mergeCell ref="A14:B14"/>
    <mergeCell ref="A15:A21"/>
    <mergeCell ref="A23:B23"/>
    <mergeCell ref="A25:F25"/>
    <mergeCell ref="A26:B26"/>
    <mergeCell ref="A27:A33"/>
    <mergeCell ref="A35:B35"/>
    <mergeCell ref="A37:F37"/>
    <mergeCell ref="A38:B38"/>
    <mergeCell ref="A39:A45"/>
    <mergeCell ref="A47:B47"/>
    <mergeCell ref="A49:F49"/>
    <mergeCell ref="A50:B50"/>
    <mergeCell ref="A51:A57"/>
    <mergeCell ref="A59:B59"/>
    <mergeCell ref="A61:F61"/>
    <mergeCell ref="A62:B62"/>
    <mergeCell ref="A63:A69"/>
    <mergeCell ref="A71:B71"/>
    <mergeCell ref="A74:F74"/>
    <mergeCell ref="A75:B75"/>
    <mergeCell ref="A76:A82"/>
    <mergeCell ref="A84:B84"/>
    <mergeCell ref="S2:T2"/>
    <mergeCell ref="U2:V2"/>
    <mergeCell ref="W2:X2"/>
    <mergeCell ref="I2:J2"/>
    <mergeCell ref="K2:L2"/>
    <mergeCell ref="M2:N2"/>
    <mergeCell ref="O2:P2"/>
    <mergeCell ref="Q2:R2"/>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6"/>
  <sheetViews>
    <sheetView zoomScale="85" zoomScaleNormal="85" workbookViewId="0">
      <selection sqref="A1:F1"/>
    </sheetView>
  </sheetViews>
  <sheetFormatPr baseColWidth="10" defaultColWidth="10.81640625" defaultRowHeight="14.5"/>
  <cols>
    <col min="1" max="21" width="10.81640625" style="8"/>
    <col min="22" max="22" width="39.54296875" style="8" bestFit="1" customWidth="1"/>
    <col min="23" max="16384" width="10.81640625" style="8"/>
  </cols>
  <sheetData>
    <row r="1" spans="1:97" ht="35.5" customHeight="1">
      <c r="A1" s="659" t="s">
        <v>167</v>
      </c>
      <c r="B1" s="659"/>
      <c r="C1" s="659"/>
      <c r="D1" s="659"/>
      <c r="E1" s="659"/>
      <c r="F1" s="659"/>
      <c r="G1" s="57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24">
      <c r="A2" s="660" t="s">
        <v>0</v>
      </c>
      <c r="B2" s="660"/>
      <c r="C2" s="571" t="s">
        <v>19</v>
      </c>
      <c r="D2" s="572" t="s">
        <v>20</v>
      </c>
      <c r="E2" s="572" t="s">
        <v>21</v>
      </c>
      <c r="F2" s="573" t="s">
        <v>22</v>
      </c>
      <c r="G2" s="570"/>
      <c r="H2" s="7" t="s">
        <v>715</v>
      </c>
      <c r="I2" s="7" t="s">
        <v>333</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23">
      <c r="A3" s="661" t="s">
        <v>16</v>
      </c>
      <c r="B3" s="574" t="s">
        <v>93</v>
      </c>
      <c r="C3" s="575">
        <v>155</v>
      </c>
      <c r="D3" s="576">
        <v>18.902439024390244</v>
      </c>
      <c r="E3" s="576">
        <v>22.431259044862518</v>
      </c>
      <c r="F3" s="577">
        <v>22.431259044862518</v>
      </c>
      <c r="G3" s="570"/>
      <c r="H3" s="576">
        <v>22.431259044862518</v>
      </c>
      <c r="I3" s="146">
        <v>20.172703286159752</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c r="A4" s="662"/>
      <c r="B4" s="578" t="s">
        <v>94</v>
      </c>
      <c r="C4" s="579">
        <v>261</v>
      </c>
      <c r="D4" s="580">
        <v>31.829268292682926</v>
      </c>
      <c r="E4" s="580">
        <v>37.771345875542693</v>
      </c>
      <c r="F4" s="581">
        <v>60.202604920405214</v>
      </c>
      <c r="G4" s="570"/>
      <c r="H4" s="580">
        <v>37.771345875542693</v>
      </c>
      <c r="I4" s="147">
        <v>38.954185656032621</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c r="A5" s="662"/>
      <c r="B5" s="578" t="s">
        <v>95</v>
      </c>
      <c r="C5" s="579">
        <v>162</v>
      </c>
      <c r="D5" s="580">
        <v>19.756097560975611</v>
      </c>
      <c r="E5" s="580">
        <v>23.444283646888568</v>
      </c>
      <c r="F5" s="581">
        <v>83.646888567293772</v>
      </c>
      <c r="G5" s="570"/>
      <c r="H5" s="580">
        <v>23.444283646888568</v>
      </c>
      <c r="I5" s="147">
        <v>24.634204845286639</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23">
      <c r="A6" s="662"/>
      <c r="B6" s="578" t="s">
        <v>96</v>
      </c>
      <c r="C6" s="579">
        <v>79</v>
      </c>
      <c r="D6" s="580">
        <v>9.6341463414634152</v>
      </c>
      <c r="E6" s="580">
        <v>11.432706222865413</v>
      </c>
      <c r="F6" s="581">
        <v>95.079594790159192</v>
      </c>
      <c r="G6" s="570"/>
      <c r="H6" s="580">
        <v>11.432706222865413</v>
      </c>
      <c r="I6" s="147">
        <v>11.921324058527224</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c r="A7" s="662"/>
      <c r="B7" s="578" t="s">
        <v>97</v>
      </c>
      <c r="C7" s="579">
        <v>22</v>
      </c>
      <c r="D7" s="580">
        <v>2.6829268292682928</v>
      </c>
      <c r="E7" s="580">
        <v>3.1837916063675831</v>
      </c>
      <c r="F7" s="581">
        <v>98.263386396526769</v>
      </c>
      <c r="G7" s="570"/>
      <c r="H7" s="580">
        <v>3.1837916063675831</v>
      </c>
      <c r="I7" s="147">
        <v>3.190213480450947</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ht="34.5">
      <c r="A8" s="662"/>
      <c r="B8" s="578" t="s">
        <v>98</v>
      </c>
      <c r="C8" s="579">
        <v>12</v>
      </c>
      <c r="D8" s="580">
        <v>1.4634146341463417</v>
      </c>
      <c r="E8" s="580">
        <v>1.7366136034732274</v>
      </c>
      <c r="F8" s="581">
        <v>100</v>
      </c>
      <c r="G8" s="570"/>
      <c r="H8" s="580">
        <v>1.7366136034732274</v>
      </c>
      <c r="I8" s="147">
        <v>1.1273686735428161</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c r="A9" s="662"/>
      <c r="B9" s="578" t="s">
        <v>27</v>
      </c>
      <c r="C9" s="579">
        <v>691</v>
      </c>
      <c r="D9" s="580">
        <v>84.268292682926827</v>
      </c>
      <c r="E9" s="580">
        <v>100</v>
      </c>
      <c r="F9" s="582"/>
      <c r="G9" s="570"/>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c r="A10" s="578" t="s">
        <v>17</v>
      </c>
      <c r="B10" s="578" t="s">
        <v>28</v>
      </c>
      <c r="C10" s="579">
        <v>129</v>
      </c>
      <c r="D10" s="580">
        <v>15.731707317073171</v>
      </c>
      <c r="E10" s="583"/>
      <c r="F10" s="582"/>
      <c r="G10" s="570"/>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c r="A11" s="663" t="s">
        <v>27</v>
      </c>
      <c r="B11" s="663"/>
      <c r="C11" s="584">
        <v>820</v>
      </c>
      <c r="D11" s="585">
        <v>100</v>
      </c>
      <c r="E11" s="586"/>
      <c r="F11" s="587"/>
      <c r="G11" s="570"/>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row>
    <row r="12" spans="1:97">
      <c r="A12" s="7"/>
      <c r="B12" s="7"/>
      <c r="C12" s="7"/>
      <c r="D12" s="7"/>
      <c r="E12" s="29"/>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row>
    <row r="13" spans="1:97">
      <c r="E13" s="28"/>
      <c r="F13" s="28"/>
      <c r="G13" s="8" t="s">
        <v>447</v>
      </c>
      <c r="H13" s="28">
        <f t="shared" ref="H13:I13" si="0">SUM(H3:H5)</f>
        <v>83.646888567293772</v>
      </c>
      <c r="I13" s="28">
        <f t="shared" si="0"/>
        <v>83.761093787479012</v>
      </c>
    </row>
    <row r="14" spans="1:97">
      <c r="E14" s="28"/>
      <c r="F14" s="28"/>
      <c r="G14" s="8" t="s">
        <v>448</v>
      </c>
      <c r="H14" s="28">
        <f t="shared" ref="H14:I14" si="1">SUM(H6:H8)</f>
        <v>16.353111432706225</v>
      </c>
      <c r="I14" s="28">
        <f t="shared" si="1"/>
        <v>16.238906212520988</v>
      </c>
    </row>
    <row r="15" spans="1:97">
      <c r="A15" s="19" t="s">
        <v>174</v>
      </c>
    </row>
    <row r="16" spans="1:97">
      <c r="A16" s="8" t="s">
        <v>718</v>
      </c>
    </row>
  </sheetData>
  <mergeCells count="4">
    <mergeCell ref="A1:F1"/>
    <mergeCell ref="A2:B2"/>
    <mergeCell ref="A3:A9"/>
    <mergeCell ref="A11:B11"/>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sqref="A1:E1"/>
    </sheetView>
  </sheetViews>
  <sheetFormatPr baseColWidth="10" defaultColWidth="10.81640625" defaultRowHeight="14.5"/>
  <cols>
    <col min="1" max="1" width="10.81640625" style="8"/>
    <col min="2" max="2" width="73.7265625" style="8" customWidth="1"/>
    <col min="3" max="3" width="12.26953125" style="8" bestFit="1" customWidth="1"/>
    <col min="4" max="21" width="10.81640625" style="8"/>
    <col min="22" max="22" width="39.54296875" style="8" bestFit="1" customWidth="1"/>
    <col min="23" max="16384" width="10.81640625" style="8"/>
  </cols>
  <sheetData>
    <row r="1" spans="1:9" ht="15" customHeight="1">
      <c r="A1" s="666" t="s">
        <v>739</v>
      </c>
      <c r="B1" s="666"/>
      <c r="C1" s="666"/>
      <c r="D1" s="666"/>
      <c r="E1" s="666"/>
      <c r="F1" s="369"/>
      <c r="H1" s="8" t="s">
        <v>715</v>
      </c>
      <c r="I1" s="8" t="s">
        <v>333</v>
      </c>
    </row>
    <row r="2" spans="1:9" ht="69">
      <c r="A2" s="667" t="s">
        <v>0</v>
      </c>
      <c r="B2" s="667"/>
      <c r="C2" s="669" t="s">
        <v>449</v>
      </c>
      <c r="D2" s="670"/>
      <c r="E2" s="671" t="s">
        <v>450</v>
      </c>
      <c r="F2" s="369"/>
      <c r="G2" s="150" t="s">
        <v>458</v>
      </c>
      <c r="H2" s="691">
        <v>78.53025936599424</v>
      </c>
      <c r="I2" s="153">
        <v>78.403643336529242</v>
      </c>
    </row>
    <row r="3" spans="1:9" ht="57.5">
      <c r="A3" s="668"/>
      <c r="B3" s="668"/>
      <c r="C3" s="370" t="s">
        <v>451</v>
      </c>
      <c r="D3" s="371" t="s">
        <v>20</v>
      </c>
      <c r="E3" s="672"/>
      <c r="F3" s="369"/>
      <c r="G3" s="150" t="s">
        <v>454</v>
      </c>
      <c r="H3" s="691">
        <v>77.377521613832855</v>
      </c>
      <c r="I3" s="153">
        <v>74.304889741131348</v>
      </c>
    </row>
    <row r="4" spans="1:9" ht="57.5">
      <c r="A4" s="673" t="s">
        <v>740</v>
      </c>
      <c r="B4" s="415" t="s">
        <v>233</v>
      </c>
      <c r="C4" s="372">
        <v>349</v>
      </c>
      <c r="D4" s="373">
        <v>0.11247180148243635</v>
      </c>
      <c r="E4" s="374">
        <v>0.50288184438040351</v>
      </c>
      <c r="F4" s="691">
        <v>50.288184438040354</v>
      </c>
      <c r="G4" s="148" t="s">
        <v>455</v>
      </c>
      <c r="H4" s="691">
        <v>69.308357348703169</v>
      </c>
      <c r="I4" s="154">
        <v>70.086289549376801</v>
      </c>
    </row>
    <row r="5" spans="1:9" ht="23">
      <c r="A5" s="674"/>
      <c r="B5" s="416" t="s">
        <v>233</v>
      </c>
      <c r="C5" s="375">
        <v>537</v>
      </c>
      <c r="D5" s="376">
        <v>0.17305833064776024</v>
      </c>
      <c r="E5" s="377">
        <v>0.77377521613832856</v>
      </c>
      <c r="F5" s="691">
        <v>77.377521613832855</v>
      </c>
      <c r="G5" s="149" t="s">
        <v>457</v>
      </c>
      <c r="H5" s="691">
        <v>67.435158501440924</v>
      </c>
      <c r="I5" s="155">
        <v>62.70373921380633</v>
      </c>
    </row>
    <row r="6" spans="1:9" ht="23">
      <c r="A6" s="674"/>
      <c r="B6" s="416" t="s">
        <v>233</v>
      </c>
      <c r="C6" s="375">
        <v>481</v>
      </c>
      <c r="D6" s="376">
        <v>0.15501127940702547</v>
      </c>
      <c r="E6" s="377">
        <v>0.69308357348703165</v>
      </c>
      <c r="F6" s="691">
        <v>69.308357348703169</v>
      </c>
      <c r="G6" s="149" t="s">
        <v>459</v>
      </c>
      <c r="H6" s="691">
        <v>48.126801152737755</v>
      </c>
      <c r="I6" s="155">
        <v>55.776605944391179</v>
      </c>
    </row>
    <row r="7" spans="1:9" ht="46">
      <c r="A7" s="674"/>
      <c r="B7" s="416" t="s">
        <v>233</v>
      </c>
      <c r="C7" s="375">
        <v>239</v>
      </c>
      <c r="D7" s="376">
        <v>7.7022236545278761E-2</v>
      </c>
      <c r="E7" s="377">
        <v>0.3443804034582133</v>
      </c>
      <c r="F7" s="691">
        <v>34.438040345821328</v>
      </c>
      <c r="G7" s="149" t="s">
        <v>453</v>
      </c>
      <c r="H7" s="691">
        <v>50.288184438040354</v>
      </c>
      <c r="I7" s="155">
        <v>47.890699904122727</v>
      </c>
    </row>
    <row r="8" spans="1:9" ht="23">
      <c r="A8" s="674"/>
      <c r="B8" s="416" t="s">
        <v>233</v>
      </c>
      <c r="C8" s="375">
        <v>468</v>
      </c>
      <c r="D8" s="376">
        <v>0.15082178536899774</v>
      </c>
      <c r="E8" s="377">
        <v>0.67435158501440928</v>
      </c>
      <c r="F8" s="691">
        <v>67.435158501440924</v>
      </c>
      <c r="G8" s="149" t="s">
        <v>456</v>
      </c>
      <c r="H8" s="691">
        <v>34.438040345821328</v>
      </c>
      <c r="I8" s="155">
        <v>41.802492809204217</v>
      </c>
    </row>
    <row r="9" spans="1:9" ht="23">
      <c r="A9" s="674"/>
      <c r="B9" s="416" t="s">
        <v>233</v>
      </c>
      <c r="C9" s="375">
        <v>545</v>
      </c>
      <c r="D9" s="376">
        <v>0.17563648082500805</v>
      </c>
      <c r="E9" s="377">
        <v>0.78530259365994237</v>
      </c>
      <c r="F9" s="691">
        <v>78.53025936599424</v>
      </c>
      <c r="G9" s="149" t="s">
        <v>168</v>
      </c>
      <c r="H9" s="691">
        <v>21.613832853025936</v>
      </c>
      <c r="I9" s="155">
        <v>21.620325982742088</v>
      </c>
    </row>
    <row r="10" spans="1:9" ht="23">
      <c r="A10" s="674"/>
      <c r="B10" s="416" t="s">
        <v>233</v>
      </c>
      <c r="C10" s="375">
        <v>334</v>
      </c>
      <c r="D10" s="376">
        <v>0.10763776990009669</v>
      </c>
      <c r="E10" s="377">
        <v>0.48126801152737753</v>
      </c>
      <c r="F10" s="691">
        <v>48.126801152737755</v>
      </c>
      <c r="G10" s="151"/>
      <c r="H10" s="152"/>
    </row>
    <row r="11" spans="1:9" ht="23">
      <c r="A11" s="674"/>
      <c r="B11" s="416" t="s">
        <v>233</v>
      </c>
      <c r="C11" s="375">
        <v>150</v>
      </c>
      <c r="D11" s="376">
        <v>4.8340315823396714E-2</v>
      </c>
      <c r="E11" s="377">
        <v>0.21613832853025935</v>
      </c>
      <c r="F11" s="691">
        <v>21.613832853025936</v>
      </c>
      <c r="G11" s="151"/>
      <c r="H11" s="152"/>
    </row>
    <row r="12" spans="1:9">
      <c r="A12" s="664" t="s">
        <v>27</v>
      </c>
      <c r="B12" s="664"/>
      <c r="C12" s="378">
        <v>3103</v>
      </c>
      <c r="D12" s="379">
        <v>1</v>
      </c>
      <c r="E12" s="380">
        <v>4.4711815561959654</v>
      </c>
      <c r="F12" s="691">
        <v>447.11815561959656</v>
      </c>
    </row>
    <row r="13" spans="1:9" ht="15" customHeight="1">
      <c r="A13" s="665" t="s">
        <v>452</v>
      </c>
      <c r="B13" s="665"/>
      <c r="C13" s="665"/>
      <c r="D13" s="665"/>
      <c r="E13" s="665"/>
      <c r="F13" s="691"/>
    </row>
    <row r="14" spans="1:9">
      <c r="C14" s="350"/>
    </row>
    <row r="16" spans="1:9">
      <c r="A16" s="19" t="s">
        <v>174</v>
      </c>
    </row>
    <row r="17" spans="1:2">
      <c r="A17" s="156" t="s">
        <v>734</v>
      </c>
      <c r="B17" s="156"/>
    </row>
    <row r="18" spans="1:2">
      <c r="A18" s="156"/>
      <c r="B18" s="156"/>
    </row>
    <row r="19" spans="1:2">
      <c r="A19" s="156"/>
      <c r="B19" s="156"/>
    </row>
    <row r="20" spans="1:2">
      <c r="A20" s="156"/>
      <c r="B20" s="156"/>
    </row>
    <row r="21" spans="1:2">
      <c r="A21" s="156"/>
      <c r="B21" s="156"/>
    </row>
    <row r="22" spans="1:2">
      <c r="A22" s="156"/>
      <c r="B22" s="156"/>
    </row>
    <row r="23" spans="1:2">
      <c r="A23" s="156"/>
      <c r="B23" s="156"/>
    </row>
    <row r="24" spans="1:2">
      <c r="A24" s="156"/>
      <c r="B24" s="156"/>
    </row>
  </sheetData>
  <sortState ref="G2:H10">
    <sortCondition descending="1" ref="H2:H10"/>
  </sortState>
  <mergeCells count="7">
    <mergeCell ref="A1:E1"/>
    <mergeCell ref="A2:B3"/>
    <mergeCell ref="C2:D2"/>
    <mergeCell ref="E2:E3"/>
    <mergeCell ref="A4:A11"/>
    <mergeCell ref="A12:B12"/>
    <mergeCell ref="A13:E13"/>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0"/>
  <sheetViews>
    <sheetView zoomScale="85" zoomScaleNormal="85" workbookViewId="0"/>
  </sheetViews>
  <sheetFormatPr baseColWidth="10" defaultColWidth="10.81640625" defaultRowHeight="14.5"/>
  <cols>
    <col min="1" max="21" width="10.81640625" style="8"/>
    <col min="22" max="22" width="39.54296875" style="8" bestFit="1" customWidth="1"/>
    <col min="23" max="16384" width="10.81640625" style="8"/>
  </cols>
  <sheetData>
    <row r="1" spans="1:97">
      <c r="A1" s="8">
        <v>2022</v>
      </c>
    </row>
    <row r="2" spans="1:97" ht="29.15" customHeight="1">
      <c r="A2" s="692" t="s">
        <v>741</v>
      </c>
      <c r="B2" s="692"/>
      <c r="C2" s="692"/>
      <c r="D2" s="692"/>
      <c r="E2" s="692"/>
      <c r="F2" s="692"/>
      <c r="G2" s="693"/>
      <c r="H2" s="7"/>
      <c r="I2" s="7"/>
      <c r="J2" s="7"/>
      <c r="K2" s="7"/>
      <c r="L2" s="7"/>
      <c r="M2" s="7"/>
      <c r="N2" s="7"/>
      <c r="O2" s="7"/>
      <c r="P2" s="7"/>
      <c r="Q2" s="7"/>
      <c r="R2" s="7"/>
      <c r="S2" s="7"/>
      <c r="T2" s="7"/>
      <c r="U2" s="7"/>
      <c r="V2" s="7"/>
      <c r="W2" s="7">
        <v>2021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24">
      <c r="A3" s="694" t="s">
        <v>0</v>
      </c>
      <c r="B3" s="694"/>
      <c r="C3" s="695" t="s">
        <v>19</v>
      </c>
      <c r="D3" s="696" t="s">
        <v>20</v>
      </c>
      <c r="E3" s="696" t="s">
        <v>21</v>
      </c>
      <c r="F3" s="697" t="s">
        <v>22</v>
      </c>
      <c r="G3" s="693"/>
      <c r="H3" s="7" t="s">
        <v>715</v>
      </c>
      <c r="I3" s="7" t="s">
        <v>333</v>
      </c>
      <c r="J3" s="7"/>
      <c r="K3" s="7"/>
      <c r="L3" s="7"/>
      <c r="M3" s="7"/>
      <c r="N3" s="7"/>
      <c r="O3" s="7"/>
      <c r="P3" s="7"/>
      <c r="Q3" s="7"/>
      <c r="R3" s="7"/>
      <c r="S3" s="7"/>
      <c r="T3" s="7"/>
      <c r="U3" s="7"/>
      <c r="V3" s="7"/>
      <c r="W3" s="675" t="s">
        <v>13</v>
      </c>
      <c r="X3" s="675"/>
      <c r="Y3" s="675"/>
      <c r="Z3" s="675"/>
      <c r="AA3" s="675"/>
      <c r="AB3" s="675"/>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24">
      <c r="A4" s="698" t="s">
        <v>16</v>
      </c>
      <c r="B4" s="699" t="s">
        <v>117</v>
      </c>
      <c r="C4" s="700">
        <v>158</v>
      </c>
      <c r="D4" s="701">
        <v>19.26829268292683</v>
      </c>
      <c r="E4" s="701">
        <v>22.701149425287355</v>
      </c>
      <c r="F4" s="702">
        <v>22.701149425287355</v>
      </c>
      <c r="G4" s="693"/>
      <c r="H4" s="701">
        <v>22.701149425287355</v>
      </c>
      <c r="I4" s="159">
        <v>20.139055382402301</v>
      </c>
      <c r="J4" s="7"/>
      <c r="K4" s="7"/>
      <c r="L4" s="7"/>
      <c r="M4" s="7"/>
      <c r="N4" s="7"/>
      <c r="O4" s="7"/>
      <c r="P4" s="7"/>
      <c r="Q4" s="7"/>
      <c r="R4" s="7"/>
      <c r="S4" s="7"/>
      <c r="T4" s="7"/>
      <c r="U4" s="7"/>
      <c r="V4" s="7"/>
      <c r="W4" s="676" t="s">
        <v>0</v>
      </c>
      <c r="X4" s="676"/>
      <c r="Y4" s="161" t="s">
        <v>19</v>
      </c>
      <c r="Z4" s="162" t="s">
        <v>20</v>
      </c>
      <c r="AA4" s="162" t="s">
        <v>21</v>
      </c>
      <c r="AB4" s="163" t="s">
        <v>22</v>
      </c>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c r="A5" s="703"/>
      <c r="B5" s="704" t="s">
        <v>484</v>
      </c>
      <c r="C5" s="705">
        <v>239</v>
      </c>
      <c r="D5" s="706">
        <v>29.146341463414632</v>
      </c>
      <c r="E5" s="706">
        <v>34.339080459770116</v>
      </c>
      <c r="F5" s="707">
        <v>57.040229885057471</v>
      </c>
      <c r="G5" s="693"/>
      <c r="H5" s="706">
        <v>34.339080459770116</v>
      </c>
      <c r="I5" s="160">
        <v>38.432030688084389</v>
      </c>
      <c r="J5" s="7"/>
      <c r="K5" s="7"/>
      <c r="L5" s="7"/>
      <c r="M5" s="7"/>
      <c r="N5" s="7"/>
      <c r="O5" s="7"/>
      <c r="P5" s="7"/>
      <c r="Q5" s="7"/>
      <c r="R5" s="7"/>
      <c r="S5" s="7"/>
      <c r="T5" s="7"/>
      <c r="U5" s="7"/>
      <c r="V5" s="7"/>
      <c r="W5" s="677" t="s">
        <v>16</v>
      </c>
      <c r="X5" s="131" t="s">
        <v>117</v>
      </c>
      <c r="Y5" s="164">
        <v>1225</v>
      </c>
      <c r="Z5" s="106">
        <v>27.331548415885763</v>
      </c>
      <c r="AA5" s="106">
        <v>28.548123980424144</v>
      </c>
      <c r="AB5" s="165">
        <v>28.548123980424144</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c r="A6" s="703"/>
      <c r="B6" s="704" t="s">
        <v>485</v>
      </c>
      <c r="C6" s="705">
        <v>145</v>
      </c>
      <c r="D6" s="706">
        <v>17.682926829268293</v>
      </c>
      <c r="E6" s="706">
        <v>20.833333333333336</v>
      </c>
      <c r="F6" s="707">
        <v>77.873563218390814</v>
      </c>
      <c r="G6" s="693"/>
      <c r="H6" s="706">
        <v>20.833333333333336</v>
      </c>
      <c r="I6" s="160">
        <v>19.923279789019418</v>
      </c>
      <c r="J6" s="7"/>
      <c r="K6" s="7"/>
      <c r="L6" s="7"/>
      <c r="M6" s="7"/>
      <c r="N6" s="7"/>
      <c r="O6" s="7"/>
      <c r="P6" s="7"/>
      <c r="Q6" s="7"/>
      <c r="R6" s="7"/>
      <c r="S6" s="7"/>
      <c r="T6" s="7"/>
      <c r="U6" s="7"/>
      <c r="V6" s="7"/>
      <c r="W6" s="678"/>
      <c r="X6" s="132" t="s">
        <v>118</v>
      </c>
      <c r="Y6" s="166">
        <v>1680</v>
      </c>
      <c r="Z6" s="107">
        <v>37.483266398929047</v>
      </c>
      <c r="AA6" s="107">
        <v>39.151712887438826</v>
      </c>
      <c r="AB6" s="167">
        <v>67.69983686786297</v>
      </c>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c r="A7" s="703"/>
      <c r="B7" s="704" t="s">
        <v>486</v>
      </c>
      <c r="C7" s="705">
        <v>56</v>
      </c>
      <c r="D7" s="706">
        <v>6.8292682926829276</v>
      </c>
      <c r="E7" s="706">
        <v>8.0459770114942533</v>
      </c>
      <c r="F7" s="707">
        <v>85.919540229885058</v>
      </c>
      <c r="G7" s="693"/>
      <c r="H7" s="706">
        <v>8.0459770114942533</v>
      </c>
      <c r="I7" s="160">
        <v>8.3912730760009584</v>
      </c>
      <c r="J7" s="7"/>
      <c r="K7" s="7"/>
      <c r="L7" s="7"/>
      <c r="M7" s="7"/>
      <c r="N7" s="7"/>
      <c r="O7" s="7"/>
      <c r="P7" s="7"/>
      <c r="Q7" s="7"/>
      <c r="R7" s="7"/>
      <c r="S7" s="7"/>
      <c r="T7" s="7"/>
      <c r="U7" s="7"/>
      <c r="V7" s="7"/>
      <c r="W7" s="678"/>
      <c r="X7" s="132" t="s">
        <v>119</v>
      </c>
      <c r="Y7" s="166">
        <v>724</v>
      </c>
      <c r="Z7" s="107">
        <v>16.153502900490853</v>
      </c>
      <c r="AA7" s="107">
        <v>16.87252388720578</v>
      </c>
      <c r="AB7" s="167">
        <v>84.572360755068757</v>
      </c>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c r="A8" s="703"/>
      <c r="B8" s="704" t="s">
        <v>487</v>
      </c>
      <c r="C8" s="705">
        <v>39</v>
      </c>
      <c r="D8" s="706">
        <v>4.7560975609756095</v>
      </c>
      <c r="E8" s="706">
        <v>5.6034482758620694</v>
      </c>
      <c r="F8" s="707">
        <v>91.522988505747122</v>
      </c>
      <c r="G8" s="693"/>
      <c r="H8" s="706">
        <v>5.6034482758620694</v>
      </c>
      <c r="I8" s="160">
        <v>5.1786142411891634</v>
      </c>
      <c r="J8" s="7"/>
      <c r="K8" s="7"/>
      <c r="L8" s="7"/>
      <c r="M8" s="7"/>
      <c r="N8" s="7"/>
      <c r="O8" s="7"/>
      <c r="P8" s="7"/>
      <c r="Q8" s="7"/>
      <c r="R8" s="7"/>
      <c r="S8" s="7"/>
      <c r="T8" s="7"/>
      <c r="U8" s="7"/>
      <c r="V8" s="7"/>
      <c r="W8" s="678"/>
      <c r="X8" s="132" t="s">
        <v>120</v>
      </c>
      <c r="Y8" s="166">
        <v>274</v>
      </c>
      <c r="Z8" s="107">
        <v>6.1133422579205714</v>
      </c>
      <c r="AA8" s="107">
        <v>6.3854579352132372</v>
      </c>
      <c r="AB8" s="167">
        <v>90.957818690281982</v>
      </c>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c r="A9" s="703"/>
      <c r="B9" s="704" t="s">
        <v>122</v>
      </c>
      <c r="C9" s="705">
        <v>59</v>
      </c>
      <c r="D9" s="706">
        <v>7.1951219512195115</v>
      </c>
      <c r="E9" s="706">
        <v>8.4770114942528725</v>
      </c>
      <c r="F9" s="707">
        <v>100</v>
      </c>
      <c r="G9" s="693"/>
      <c r="H9" s="706">
        <v>8.4770114942528725</v>
      </c>
      <c r="I9" s="160">
        <v>7.9357468233037647</v>
      </c>
      <c r="J9" s="7"/>
      <c r="K9" s="7"/>
      <c r="L9" s="7"/>
      <c r="M9" s="7"/>
      <c r="N9" s="7"/>
      <c r="O9" s="7"/>
      <c r="P9" s="7"/>
      <c r="Q9" s="7"/>
      <c r="R9" s="7"/>
      <c r="S9" s="7"/>
      <c r="T9" s="7"/>
      <c r="U9" s="7"/>
      <c r="V9" s="7"/>
      <c r="W9" s="678"/>
      <c r="X9" s="132" t="s">
        <v>121</v>
      </c>
      <c r="Y9" s="166">
        <v>149</v>
      </c>
      <c r="Z9" s="107">
        <v>3.3244087460954934</v>
      </c>
      <c r="AA9" s="107">
        <v>3.4723840596597526</v>
      </c>
      <c r="AB9" s="167">
        <v>94.430202749941742</v>
      </c>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c r="A10" s="703"/>
      <c r="B10" s="704" t="s">
        <v>27</v>
      </c>
      <c r="C10" s="705">
        <v>696</v>
      </c>
      <c r="D10" s="706">
        <v>84.878048780487802</v>
      </c>
      <c r="E10" s="706">
        <v>100</v>
      </c>
      <c r="F10" s="708"/>
      <c r="G10" s="693"/>
      <c r="H10" s="7"/>
      <c r="I10" s="7"/>
      <c r="J10" s="7"/>
      <c r="K10" s="7"/>
      <c r="L10" s="7"/>
      <c r="M10" s="7"/>
      <c r="N10" s="7"/>
      <c r="O10" s="7"/>
      <c r="P10" s="7"/>
      <c r="Q10" s="7"/>
      <c r="R10" s="7"/>
      <c r="S10" s="7"/>
      <c r="T10" s="7"/>
      <c r="U10" s="7"/>
      <c r="V10" s="7"/>
      <c r="W10" s="678"/>
      <c r="X10" s="132" t="s">
        <v>122</v>
      </c>
      <c r="Y10" s="166">
        <v>239</v>
      </c>
      <c r="Z10" s="107">
        <v>5.3324408746095493</v>
      </c>
      <c r="AA10" s="107">
        <v>5.5697972500582615</v>
      </c>
      <c r="AB10" s="167">
        <v>100</v>
      </c>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c r="A11" s="704" t="s">
        <v>17</v>
      </c>
      <c r="B11" s="704" t="s">
        <v>28</v>
      </c>
      <c r="C11" s="705">
        <v>124</v>
      </c>
      <c r="D11" s="706">
        <v>15.121951219512194</v>
      </c>
      <c r="E11" s="709"/>
      <c r="F11" s="708"/>
      <c r="G11" s="693"/>
      <c r="H11" s="7"/>
      <c r="I11" s="7"/>
      <c r="J11" s="7"/>
      <c r="K11" s="7"/>
      <c r="L11" s="7"/>
      <c r="M11" s="7"/>
      <c r="N11" s="7"/>
      <c r="O11" s="7"/>
      <c r="P11" s="7"/>
      <c r="Q11" s="7"/>
      <c r="R11" s="7"/>
      <c r="S11" s="7"/>
      <c r="T11" s="7"/>
      <c r="U11" s="7"/>
      <c r="V11" s="7"/>
      <c r="W11" s="678"/>
      <c r="X11" s="132" t="s">
        <v>27</v>
      </c>
      <c r="Y11" s="166">
        <v>4291</v>
      </c>
      <c r="Z11" s="107">
        <v>95.738509593931269</v>
      </c>
      <c r="AA11" s="107">
        <v>100</v>
      </c>
      <c r="AB11" s="168"/>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row>
    <row r="12" spans="1:97">
      <c r="A12" s="710" t="s">
        <v>27</v>
      </c>
      <c r="B12" s="710"/>
      <c r="C12" s="711">
        <v>820</v>
      </c>
      <c r="D12" s="712">
        <v>100</v>
      </c>
      <c r="E12" s="713"/>
      <c r="F12" s="714"/>
      <c r="G12" s="693"/>
      <c r="H12" s="7"/>
      <c r="I12" s="7"/>
      <c r="J12" s="7"/>
      <c r="K12" s="7"/>
      <c r="L12" s="7"/>
      <c r="M12" s="7"/>
      <c r="N12" s="7"/>
      <c r="O12" s="7"/>
      <c r="P12" s="7"/>
      <c r="Q12" s="7"/>
      <c r="R12" s="7"/>
      <c r="S12" s="7"/>
      <c r="T12" s="7"/>
      <c r="U12" s="7"/>
      <c r="V12" s="7"/>
      <c r="W12" s="132" t="s">
        <v>17</v>
      </c>
      <c r="X12" s="132" t="s">
        <v>28</v>
      </c>
      <c r="Y12" s="166">
        <v>191</v>
      </c>
      <c r="Z12" s="107">
        <v>4.2614904060687193</v>
      </c>
      <c r="AA12" s="169"/>
      <c r="AB12" s="168"/>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row>
    <row r="13" spans="1:97">
      <c r="A13" s="7"/>
      <c r="B13" s="7"/>
      <c r="C13" s="7"/>
      <c r="D13" s="7"/>
      <c r="E13" s="7"/>
      <c r="F13" s="7"/>
      <c r="G13" s="7"/>
      <c r="H13" s="7"/>
      <c r="I13" s="7"/>
      <c r="J13" s="7"/>
      <c r="K13" s="7"/>
      <c r="L13" s="7"/>
      <c r="M13" s="7"/>
      <c r="N13" s="7"/>
      <c r="O13" s="7"/>
      <c r="P13" s="7"/>
      <c r="Q13" s="7"/>
      <c r="R13" s="7"/>
      <c r="S13" s="7"/>
      <c r="T13" s="7"/>
      <c r="U13" s="7"/>
      <c r="V13" s="7"/>
      <c r="W13" s="679" t="s">
        <v>27</v>
      </c>
      <c r="X13" s="679"/>
      <c r="Y13" s="170">
        <v>4482</v>
      </c>
      <c r="Z13" s="171">
        <v>100</v>
      </c>
      <c r="AA13" s="172"/>
      <c r="AB13" s="173"/>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row>
    <row r="14" spans="1:97">
      <c r="D14" s="8" t="s">
        <v>488</v>
      </c>
      <c r="E14" s="28">
        <f>SUM(E7:E9)</f>
        <v>22.126436781609193</v>
      </c>
    </row>
    <row r="15" spans="1:97">
      <c r="Z15" s="8" t="s">
        <v>488</v>
      </c>
      <c r="AA15" s="28">
        <f>SUM(AA8:AA10)</f>
        <v>15.427639244931251</v>
      </c>
    </row>
    <row r="19" spans="1:1">
      <c r="A19" s="19" t="s">
        <v>174</v>
      </c>
    </row>
    <row r="20" spans="1:1">
      <c r="A20" s="8" t="s">
        <v>734</v>
      </c>
    </row>
  </sheetData>
  <mergeCells count="8">
    <mergeCell ref="W3:AB3"/>
    <mergeCell ref="W4:X4"/>
    <mergeCell ref="W5:W11"/>
    <mergeCell ref="W13:X13"/>
    <mergeCell ref="A2:F2"/>
    <mergeCell ref="A3:B3"/>
    <mergeCell ref="A4:A10"/>
    <mergeCell ref="A12:B12"/>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8"/>
  <sheetViews>
    <sheetView zoomScale="85" zoomScaleNormal="85" workbookViewId="0">
      <selection sqref="A1:F1"/>
    </sheetView>
  </sheetViews>
  <sheetFormatPr baseColWidth="10" defaultColWidth="10.81640625" defaultRowHeight="14.5"/>
  <cols>
    <col min="1" max="11" width="10.81640625" style="8"/>
    <col min="12" max="12" width="12.26953125" style="8" customWidth="1"/>
    <col min="13" max="13" width="18.1796875" style="8" customWidth="1"/>
    <col min="14" max="14" width="25.81640625" style="8" bestFit="1" customWidth="1"/>
    <col min="15" max="16384" width="10.81640625" style="8"/>
  </cols>
  <sheetData>
    <row r="1" spans="1:85" ht="79" customHeight="1">
      <c r="A1" s="715" t="s">
        <v>236</v>
      </c>
      <c r="B1" s="715"/>
      <c r="C1" s="715"/>
      <c r="D1" s="715"/>
      <c r="E1" s="715"/>
      <c r="F1" s="715"/>
      <c r="G1" s="716"/>
      <c r="H1" s="7"/>
      <c r="I1" s="7"/>
      <c r="J1" s="7"/>
      <c r="K1" s="7"/>
      <c r="L1" s="7"/>
      <c r="M1" s="2" t="s">
        <v>743</v>
      </c>
      <c r="N1" s="2" t="s">
        <v>742</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row>
    <row r="2" spans="1:85" ht="24">
      <c r="A2" s="717" t="s">
        <v>0</v>
      </c>
      <c r="B2" s="717"/>
      <c r="C2" s="718" t="s">
        <v>19</v>
      </c>
      <c r="D2" s="719" t="s">
        <v>20</v>
      </c>
      <c r="E2" s="719" t="s">
        <v>21</v>
      </c>
      <c r="F2" s="720" t="s">
        <v>22</v>
      </c>
      <c r="G2" s="716"/>
      <c r="H2" s="19" t="s">
        <v>715</v>
      </c>
      <c r="I2" s="19" t="s">
        <v>333</v>
      </c>
      <c r="J2" s="2"/>
      <c r="K2" s="2"/>
      <c r="M2" s="2">
        <v>10398</v>
      </c>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row>
    <row r="3" spans="1:85">
      <c r="A3" s="721" t="s">
        <v>16</v>
      </c>
      <c r="B3" s="722" t="s">
        <v>126</v>
      </c>
      <c r="C3" s="723">
        <v>45</v>
      </c>
      <c r="D3" s="724">
        <v>5.4878048780487809</v>
      </c>
      <c r="E3" s="724">
        <v>6.5693430656934311</v>
      </c>
      <c r="F3" s="725">
        <v>6.5693430656934311</v>
      </c>
      <c r="G3" s="716"/>
      <c r="H3" s="724">
        <v>6.5693430656934311</v>
      </c>
      <c r="I3" s="174">
        <v>6.9393718042366688</v>
      </c>
      <c r="J3" s="7"/>
      <c r="K3" s="7"/>
      <c r="L3" s="7"/>
      <c r="M3" s="176">
        <f t="shared" ref="M3:M8" si="0">$M$2*N3</f>
        <v>683.08029197080293</v>
      </c>
      <c r="N3" s="7">
        <f>E3/100</f>
        <v>6.569343065693431E-2</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row>
    <row r="4" spans="1:85" ht="23">
      <c r="A4" s="726"/>
      <c r="B4" s="727" t="s">
        <v>489</v>
      </c>
      <c r="C4" s="728">
        <v>93</v>
      </c>
      <c r="D4" s="729">
        <v>11.341463414634147</v>
      </c>
      <c r="E4" s="729">
        <v>13.576642335766422</v>
      </c>
      <c r="F4" s="730">
        <v>20.145985401459853</v>
      </c>
      <c r="G4" s="716"/>
      <c r="H4" s="729">
        <v>13.576642335766422</v>
      </c>
      <c r="I4" s="175">
        <v>15.729242756269784</v>
      </c>
      <c r="J4" s="7"/>
      <c r="K4" s="7"/>
      <c r="L4" s="7"/>
      <c r="M4" s="176">
        <f t="shared" si="0"/>
        <v>1411.6992700729927</v>
      </c>
      <c r="N4" s="7">
        <f t="shared" ref="N4:N8" si="1">E4/100</f>
        <v>0.13576642335766423</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row>
    <row r="5" spans="1:85" ht="23">
      <c r="A5" s="726"/>
      <c r="B5" s="727" t="s">
        <v>490</v>
      </c>
      <c r="C5" s="728">
        <v>134</v>
      </c>
      <c r="D5" s="729">
        <v>16.341463414634148</v>
      </c>
      <c r="E5" s="729">
        <v>19.562043795620436</v>
      </c>
      <c r="F5" s="730">
        <v>39.708029197080293</v>
      </c>
      <c r="G5" s="716"/>
      <c r="H5" s="729">
        <v>19.562043795620436</v>
      </c>
      <c r="I5" s="175">
        <v>19.96591185780375</v>
      </c>
      <c r="J5" s="7"/>
      <c r="K5" s="7"/>
      <c r="L5" s="7"/>
      <c r="M5" s="176">
        <f t="shared" si="0"/>
        <v>2034.0613138686131</v>
      </c>
      <c r="N5" s="7">
        <f t="shared" si="1"/>
        <v>0.19562043795620437</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row>
    <row r="6" spans="1:85" ht="23">
      <c r="A6" s="726"/>
      <c r="B6" s="727" t="s">
        <v>491</v>
      </c>
      <c r="C6" s="728">
        <v>168</v>
      </c>
      <c r="D6" s="729">
        <v>20.487804878048781</v>
      </c>
      <c r="E6" s="729">
        <v>24.525547445255473</v>
      </c>
      <c r="F6" s="730">
        <v>64.233576642335763</v>
      </c>
      <c r="G6" s="716"/>
      <c r="H6" s="729">
        <v>24.525547445255473</v>
      </c>
      <c r="I6" s="175">
        <v>23.739956172388606</v>
      </c>
      <c r="J6" s="7"/>
      <c r="K6" s="7"/>
      <c r="L6" s="7"/>
      <c r="M6" s="176">
        <f t="shared" si="0"/>
        <v>2550.1664233576639</v>
      </c>
      <c r="N6" s="7">
        <f t="shared" si="1"/>
        <v>0.24525547445255472</v>
      </c>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row>
    <row r="7" spans="1:85" ht="23">
      <c r="A7" s="726"/>
      <c r="B7" s="727" t="s">
        <v>492</v>
      </c>
      <c r="C7" s="728">
        <v>131</v>
      </c>
      <c r="D7" s="729">
        <v>15.975609756097562</v>
      </c>
      <c r="E7" s="729">
        <v>19.124087591240876</v>
      </c>
      <c r="F7" s="730">
        <v>83.357664233576642</v>
      </c>
      <c r="G7" s="716"/>
      <c r="H7" s="729">
        <v>19.124087591240876</v>
      </c>
      <c r="I7" s="175">
        <v>17.652787923058195</v>
      </c>
      <c r="J7" s="7"/>
      <c r="K7" s="7"/>
      <c r="L7" s="7"/>
      <c r="M7" s="176">
        <f t="shared" si="0"/>
        <v>1988.5226277372262</v>
      </c>
      <c r="N7" s="7">
        <f t="shared" si="1"/>
        <v>0.19124087591240876</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row>
    <row r="8" spans="1:85" ht="23">
      <c r="A8" s="726"/>
      <c r="B8" s="727" t="s">
        <v>493</v>
      </c>
      <c r="C8" s="728">
        <v>114</v>
      </c>
      <c r="D8" s="729">
        <v>13.902439024390246</v>
      </c>
      <c r="E8" s="729">
        <v>16.642335766423358</v>
      </c>
      <c r="F8" s="730">
        <v>100</v>
      </c>
      <c r="G8" s="716"/>
      <c r="H8" s="729">
        <v>16.642335766423358</v>
      </c>
      <c r="I8" s="175">
        <v>15.972729486243001</v>
      </c>
      <c r="J8" s="7"/>
      <c r="K8" s="7"/>
      <c r="L8" s="7"/>
      <c r="M8" s="176">
        <f t="shared" si="0"/>
        <v>1730.4700729927008</v>
      </c>
      <c r="N8" s="7">
        <f t="shared" si="1"/>
        <v>0.16642335766423358</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row>
    <row r="9" spans="1:85">
      <c r="A9" s="726"/>
      <c r="B9" s="727" t="s">
        <v>27</v>
      </c>
      <c r="C9" s="728">
        <v>685</v>
      </c>
      <c r="D9" s="729">
        <v>83.536585365853654</v>
      </c>
      <c r="E9" s="729">
        <v>100</v>
      </c>
      <c r="F9" s="731"/>
      <c r="G9" s="716"/>
      <c r="J9" s="7"/>
      <c r="K9" s="7"/>
      <c r="L9" s="7"/>
      <c r="M9" s="17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row>
    <row r="10" spans="1:85">
      <c r="A10" s="727" t="s">
        <v>17</v>
      </c>
      <c r="B10" s="727" t="s">
        <v>28</v>
      </c>
      <c r="C10" s="728">
        <v>135</v>
      </c>
      <c r="D10" s="729">
        <v>16.463414634146343</v>
      </c>
      <c r="E10" s="732"/>
      <c r="F10" s="731"/>
      <c r="G10" s="71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row>
    <row r="11" spans="1:85">
      <c r="A11" s="733" t="s">
        <v>27</v>
      </c>
      <c r="B11" s="733"/>
      <c r="C11" s="734">
        <v>820</v>
      </c>
      <c r="D11" s="735">
        <v>100</v>
      </c>
      <c r="E11" s="736"/>
      <c r="F11" s="737"/>
      <c r="G11" s="71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row>
    <row r="12" spans="1:8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row>
    <row r="13" spans="1:85">
      <c r="D13" s="8" t="s">
        <v>494</v>
      </c>
      <c r="E13" s="28">
        <f>SUM(E6:E8)</f>
        <v>60.291970802919707</v>
      </c>
    </row>
    <row r="16" spans="1:85">
      <c r="A16" s="19" t="s">
        <v>174</v>
      </c>
    </row>
    <row r="17" spans="1:1">
      <c r="A17" s="8" t="s">
        <v>734</v>
      </c>
    </row>
    <row r="53" spans="1:1">
      <c r="A53" s="19" t="s">
        <v>174</v>
      </c>
    </row>
    <row r="54" spans="1:1">
      <c r="A54" s="24" t="s">
        <v>496</v>
      </c>
    </row>
    <row r="55" spans="1:1">
      <c r="A55" s="24" t="s">
        <v>497</v>
      </c>
    </row>
    <row r="56" spans="1:1">
      <c r="A56" s="24" t="s">
        <v>495</v>
      </c>
    </row>
    <row r="58" spans="1:1">
      <c r="A58" s="8" t="s">
        <v>687</v>
      </c>
    </row>
  </sheetData>
  <mergeCells count="4">
    <mergeCell ref="A1:F1"/>
    <mergeCell ref="A2:B2"/>
    <mergeCell ref="A3:A9"/>
    <mergeCell ref="A11:B1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heetViews>
  <sheetFormatPr baseColWidth="10" defaultColWidth="10.81640625" defaultRowHeight="14.5"/>
  <cols>
    <col min="1" max="1" width="27" style="8" customWidth="1"/>
    <col min="2" max="2" width="19.26953125" style="8" bestFit="1" customWidth="1"/>
    <col min="3" max="3" width="81.7265625" style="8" bestFit="1" customWidth="1"/>
    <col min="4" max="4" width="9.7265625" style="8" bestFit="1" customWidth="1"/>
    <col min="5" max="5" width="157.7265625" style="8" bestFit="1" customWidth="1"/>
    <col min="6" max="6" width="49.81640625" style="8" bestFit="1" customWidth="1"/>
    <col min="7" max="21" width="10.81640625" style="8"/>
    <col min="22" max="22" width="39.54296875" style="8" bestFit="1" customWidth="1"/>
    <col min="23" max="16384" width="10.81640625" style="8"/>
  </cols>
  <sheetData>
    <row r="1" spans="1:4">
      <c r="A1" s="33" t="s">
        <v>186</v>
      </c>
      <c r="B1" t="s">
        <v>187</v>
      </c>
      <c r="C1" t="s">
        <v>182</v>
      </c>
      <c r="D1" t="s">
        <v>183</v>
      </c>
    </row>
    <row r="2" spans="1:4">
      <c r="A2" t="s">
        <v>187</v>
      </c>
      <c r="B2" t="s">
        <v>188</v>
      </c>
      <c r="C2" t="s">
        <v>189</v>
      </c>
      <c r="D2" t="s">
        <v>190</v>
      </c>
    </row>
    <row r="3" spans="1:4">
      <c r="A3" t="s">
        <v>182</v>
      </c>
      <c r="B3" t="s">
        <v>189</v>
      </c>
      <c r="C3" t="s">
        <v>191</v>
      </c>
      <c r="D3" t="s">
        <v>192</v>
      </c>
    </row>
    <row r="4" spans="1:4">
      <c r="A4" t="s">
        <v>183</v>
      </c>
      <c r="B4" t="s">
        <v>190</v>
      </c>
      <c r="C4" t="s">
        <v>192</v>
      </c>
      <c r="D4" t="s">
        <v>193</v>
      </c>
    </row>
    <row r="5" spans="1:4">
      <c r="A5"/>
      <c r="B5"/>
      <c r="C5"/>
      <c r="D5"/>
    </row>
    <row r="6" spans="1:4">
      <c r="A6" t="s">
        <v>194</v>
      </c>
      <c r="B6"/>
      <c r="C6"/>
      <c r="D6"/>
    </row>
    <row r="7" spans="1:4">
      <c r="A7"/>
      <c r="B7"/>
      <c r="C7"/>
      <c r="D7"/>
    </row>
    <row r="8" spans="1:4">
      <c r="A8" t="s">
        <v>195</v>
      </c>
      <c r="B8"/>
      <c r="C8"/>
      <c r="D8"/>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5"/>
  <sheetViews>
    <sheetView zoomScale="85" zoomScaleNormal="85" workbookViewId="0">
      <selection sqref="A1:E1"/>
    </sheetView>
  </sheetViews>
  <sheetFormatPr baseColWidth="10" defaultColWidth="10.81640625" defaultRowHeight="14.5"/>
  <cols>
    <col min="1" max="21" width="10.81640625" style="8"/>
    <col min="22" max="22" width="39.54296875" style="8" bestFit="1" customWidth="1"/>
    <col min="23" max="16384" width="10.81640625" style="8"/>
  </cols>
  <sheetData>
    <row r="1" spans="1:97" ht="14.5" customHeight="1">
      <c r="A1" s="738" t="s">
        <v>744</v>
      </c>
      <c r="B1" s="738"/>
      <c r="C1" s="738"/>
      <c r="D1" s="738"/>
      <c r="E1" s="738"/>
      <c r="F1" s="739"/>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14.5" customHeight="1">
      <c r="A2" s="740" t="s">
        <v>0</v>
      </c>
      <c r="B2" s="740"/>
      <c r="C2" s="741" t="s">
        <v>449</v>
      </c>
      <c r="D2" s="742"/>
      <c r="E2" s="743" t="s">
        <v>450</v>
      </c>
      <c r="F2" s="739"/>
      <c r="G2" s="7"/>
      <c r="H2" s="7"/>
      <c r="I2" s="2" t="s">
        <v>715</v>
      </c>
      <c r="J2" s="2" t="s">
        <v>333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94" customHeight="1">
      <c r="A3" s="744"/>
      <c r="B3" s="744"/>
      <c r="C3" s="745" t="s">
        <v>451</v>
      </c>
      <c r="D3" s="746" t="s">
        <v>20</v>
      </c>
      <c r="E3" s="747"/>
      <c r="F3" s="739"/>
      <c r="G3" s="7"/>
      <c r="H3" s="21" t="s">
        <v>138</v>
      </c>
      <c r="I3" s="763">
        <v>0.73099415204678353</v>
      </c>
      <c r="J3" s="18">
        <v>0.77934729663906499</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38">
      <c r="A4" s="748" t="s">
        <v>745</v>
      </c>
      <c r="B4" s="749" t="s">
        <v>14</v>
      </c>
      <c r="C4" s="750">
        <v>5</v>
      </c>
      <c r="D4" s="751">
        <v>4.9751243781094526E-3</v>
      </c>
      <c r="E4" s="752">
        <v>7.309941520467835E-3</v>
      </c>
      <c r="F4" s="763">
        <v>0.73099415204678353</v>
      </c>
      <c r="G4" s="7"/>
      <c r="H4" s="21" t="s">
        <v>127</v>
      </c>
      <c r="I4" s="763">
        <v>8.9181286549707597</v>
      </c>
      <c r="J4" s="18">
        <v>10.618606916707257</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138">
      <c r="A5" s="753"/>
      <c r="B5" s="754" t="s">
        <v>14</v>
      </c>
      <c r="C5" s="755">
        <v>61</v>
      </c>
      <c r="D5" s="756">
        <v>6.069651741293533E-2</v>
      </c>
      <c r="E5" s="757">
        <v>8.9181286549707597E-2</v>
      </c>
      <c r="F5" s="763">
        <v>8.9181286549707597</v>
      </c>
      <c r="G5" s="7"/>
      <c r="H5" s="21" t="s">
        <v>140</v>
      </c>
      <c r="I5" s="763">
        <v>51.461988304093566</v>
      </c>
      <c r="J5" s="18">
        <v>53.336580613735997</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161">
      <c r="A6" s="753"/>
      <c r="B6" s="754" t="s">
        <v>14</v>
      </c>
      <c r="C6" s="755">
        <v>587</v>
      </c>
      <c r="D6" s="756">
        <v>0.58407960199004971</v>
      </c>
      <c r="E6" s="757">
        <v>0.85818713450292394</v>
      </c>
      <c r="F6" s="763">
        <v>85.818713450292393</v>
      </c>
      <c r="G6" s="7"/>
      <c r="H6" s="21" t="s">
        <v>139</v>
      </c>
      <c r="I6" s="763">
        <v>85.818713450292393</v>
      </c>
      <c r="J6" s="18">
        <v>83.53628835849976</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ht="14.5" customHeight="1">
      <c r="A7" s="753"/>
      <c r="B7" s="754" t="s">
        <v>14</v>
      </c>
      <c r="C7" s="755">
        <v>352</v>
      </c>
      <c r="D7" s="756">
        <v>0.3502487562189055</v>
      </c>
      <c r="E7" s="757">
        <v>0.51461988304093564</v>
      </c>
      <c r="F7" s="763">
        <v>51.461988304093566</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c r="A8" s="758" t="s">
        <v>27</v>
      </c>
      <c r="B8" s="758"/>
      <c r="C8" s="759">
        <v>1005</v>
      </c>
      <c r="D8" s="760">
        <v>1</v>
      </c>
      <c r="E8" s="761">
        <v>1.4692982456140351</v>
      </c>
      <c r="F8" s="763">
        <v>146.92982456140351</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ht="14.5" customHeight="1">
      <c r="A9" s="762" t="s">
        <v>452</v>
      </c>
      <c r="B9" s="762"/>
      <c r="C9" s="762"/>
      <c r="D9" s="762"/>
      <c r="E9" s="762"/>
      <c r="F9" s="763"/>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c r="C11" s="350"/>
    </row>
    <row r="14" spans="1:97">
      <c r="A14" s="19" t="s">
        <v>174</v>
      </c>
    </row>
    <row r="15" spans="1:97">
      <c r="A15" s="8" t="s">
        <v>734</v>
      </c>
    </row>
  </sheetData>
  <mergeCells count="7">
    <mergeCell ref="A1:E1"/>
    <mergeCell ref="A2:B3"/>
    <mergeCell ref="C2:D2"/>
    <mergeCell ref="E2:E3"/>
    <mergeCell ref="A4:A7"/>
    <mergeCell ref="A8:B8"/>
    <mergeCell ref="A9:E9"/>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zoomScale="85" zoomScaleNormal="85" workbookViewId="0">
      <selection sqref="A1:F1"/>
    </sheetView>
  </sheetViews>
  <sheetFormatPr baseColWidth="10" defaultColWidth="10.81640625" defaultRowHeight="14.5"/>
  <cols>
    <col min="1" max="16384" width="10.81640625" style="8"/>
  </cols>
  <sheetData>
    <row r="1" spans="1:48" ht="50.25" customHeight="1">
      <c r="A1" s="680" t="s">
        <v>238</v>
      </c>
      <c r="B1" s="680"/>
      <c r="C1" s="680"/>
      <c r="D1" s="680"/>
      <c r="E1" s="680"/>
      <c r="F1" s="680"/>
      <c r="G1" s="17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24">
      <c r="A2" s="681" t="s">
        <v>0</v>
      </c>
      <c r="B2" s="681"/>
      <c r="C2" s="178" t="s">
        <v>19</v>
      </c>
      <c r="D2" s="179" t="s">
        <v>20</v>
      </c>
      <c r="E2" s="179" t="s">
        <v>21</v>
      </c>
      <c r="F2" s="180" t="s">
        <v>22</v>
      </c>
      <c r="G2" s="177"/>
      <c r="H2" s="2" t="s">
        <v>715</v>
      </c>
      <c r="I2" s="2" t="s">
        <v>333</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ht="23">
      <c r="A3" s="682" t="s">
        <v>16</v>
      </c>
      <c r="B3" s="417" t="s">
        <v>498</v>
      </c>
      <c r="C3" s="181">
        <v>20</v>
      </c>
      <c r="D3" s="182">
        <v>2.4390243902439024</v>
      </c>
      <c r="E3" s="182">
        <v>3.1446540880503147</v>
      </c>
      <c r="F3" s="183">
        <v>3.1446540880503147</v>
      </c>
      <c r="G3" s="177"/>
      <c r="H3" s="182">
        <v>3.1446540880503147</v>
      </c>
      <c r="I3" s="182">
        <v>3.7417018708509353</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48" ht="23">
      <c r="A4" s="683"/>
      <c r="B4" s="418" t="s">
        <v>142</v>
      </c>
      <c r="C4" s="184">
        <v>253</v>
      </c>
      <c r="D4" s="185">
        <v>30.853658536585364</v>
      </c>
      <c r="E4" s="185">
        <v>39.779874213836479</v>
      </c>
      <c r="F4" s="186">
        <v>42.924528301886795</v>
      </c>
      <c r="G4" s="177"/>
      <c r="H4" s="185">
        <v>39.779874213836479</v>
      </c>
      <c r="I4" s="185">
        <v>39.257694628847318</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23">
      <c r="A5" s="683"/>
      <c r="B5" s="418" t="s">
        <v>143</v>
      </c>
      <c r="C5" s="184">
        <v>256</v>
      </c>
      <c r="D5" s="185">
        <v>31.219512195121951</v>
      </c>
      <c r="E5" s="185">
        <v>40.25157232704403</v>
      </c>
      <c r="F5" s="186">
        <v>83.176100628930811</v>
      </c>
      <c r="G5" s="177"/>
      <c r="H5" s="185">
        <v>40.25157232704403</v>
      </c>
      <c r="I5" s="185">
        <v>37.80929390464695</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23">
      <c r="A6" s="683"/>
      <c r="B6" s="418" t="s">
        <v>144</v>
      </c>
      <c r="C6" s="184">
        <v>80</v>
      </c>
      <c r="D6" s="185">
        <v>9.7560975609756095</v>
      </c>
      <c r="E6" s="185">
        <v>12.578616352201259</v>
      </c>
      <c r="F6" s="186">
        <v>95.754716981132077</v>
      </c>
      <c r="G6" s="177"/>
      <c r="H6" s="185">
        <v>12.578616352201259</v>
      </c>
      <c r="I6" s="185">
        <v>14.0012070006035</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3">
      <c r="A7" s="683"/>
      <c r="B7" s="418" t="s">
        <v>145</v>
      </c>
      <c r="C7" s="184">
        <v>16</v>
      </c>
      <c r="D7" s="185">
        <v>1.9512195121951219</v>
      </c>
      <c r="E7" s="185">
        <v>2.5157232704402519</v>
      </c>
      <c r="F7" s="186">
        <v>98.270440251572325</v>
      </c>
      <c r="G7" s="177"/>
      <c r="H7" s="185">
        <v>2.5157232704402519</v>
      </c>
      <c r="I7" s="185">
        <v>3.7718768859384433</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1:48" ht="23">
      <c r="A8" s="683"/>
      <c r="B8" s="418" t="s">
        <v>146</v>
      </c>
      <c r="C8" s="184">
        <v>11</v>
      </c>
      <c r="D8" s="185">
        <v>1.3414634146341464</v>
      </c>
      <c r="E8" s="185">
        <v>1.729559748427673</v>
      </c>
      <c r="F8" s="186">
        <v>100</v>
      </c>
      <c r="G8" s="177"/>
      <c r="H8" s="185">
        <v>1.729559748427673</v>
      </c>
      <c r="I8" s="185">
        <v>1.2070006035003018</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ht="23">
      <c r="A9" s="683"/>
      <c r="B9" s="418" t="s">
        <v>499</v>
      </c>
      <c r="C9" s="184">
        <v>0</v>
      </c>
      <c r="D9" s="185">
        <v>0</v>
      </c>
      <c r="E9" s="185">
        <v>0</v>
      </c>
      <c r="F9" s="186">
        <v>0</v>
      </c>
      <c r="G9" s="177"/>
      <c r="H9" s="769">
        <v>0</v>
      </c>
      <c r="I9" s="185">
        <v>0.21122510561255281</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8">
      <c r="A10" s="683"/>
      <c r="B10" s="418" t="s">
        <v>27</v>
      </c>
      <c r="C10" s="184">
        <v>636</v>
      </c>
      <c r="D10" s="185">
        <v>77.560975609756099</v>
      </c>
      <c r="E10" s="185">
        <v>100</v>
      </c>
      <c r="F10" s="187"/>
      <c r="G10" s="177"/>
      <c r="H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8">
      <c r="A11" s="418" t="s">
        <v>17</v>
      </c>
      <c r="B11" s="418" t="s">
        <v>28</v>
      </c>
      <c r="C11" s="184">
        <v>184</v>
      </c>
      <c r="D11" s="185">
        <v>22.439024390243905</v>
      </c>
      <c r="E11" s="188"/>
      <c r="F11" s="187"/>
      <c r="G11" s="17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c r="A12" s="764" t="s">
        <v>27</v>
      </c>
      <c r="B12" s="764"/>
      <c r="C12" s="765">
        <v>820</v>
      </c>
      <c r="D12" s="766">
        <v>100</v>
      </c>
      <c r="E12" s="767"/>
      <c r="F12" s="768"/>
      <c r="G12" s="17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8">
      <c r="A13" s="684" t="s">
        <v>27</v>
      </c>
      <c r="B13" s="684"/>
      <c r="C13" s="189">
        <v>9309</v>
      </c>
      <c r="D13" s="190">
        <v>100</v>
      </c>
      <c r="E13" s="191"/>
      <c r="F13" s="192"/>
      <c r="G13" s="17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8">
      <c r="A14" s="193"/>
      <c r="B14" s="26"/>
      <c r="C14" s="194"/>
      <c r="D14" s="27"/>
      <c r="E14" s="27"/>
      <c r="F14" s="2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1:48" ht="23">
      <c r="A15" s="324" t="s">
        <v>651</v>
      </c>
      <c r="B15" s="26"/>
      <c r="C15" s="323" t="s">
        <v>649</v>
      </c>
      <c r="D15" s="27"/>
      <c r="E15" s="27">
        <f>SUM(E3)</f>
        <v>3.1446540880503147</v>
      </c>
      <c r="F15" s="26"/>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48">
      <c r="A16" s="26"/>
      <c r="B16" s="26"/>
      <c r="C16" s="323" t="s">
        <v>650</v>
      </c>
      <c r="D16" s="27"/>
      <c r="E16" s="325">
        <f>SUM(E5:E8)</f>
        <v>57.075471698113219</v>
      </c>
      <c r="F16" s="26"/>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c r="A17" s="193"/>
      <c r="B17" s="193"/>
      <c r="F17" s="26"/>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row>
    <row r="18" spans="1:4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row>
    <row r="19" spans="1:48" ht="54" customHeight="1">
      <c r="A19" s="680" t="s">
        <v>237</v>
      </c>
      <c r="B19" s="680"/>
      <c r="C19" s="680"/>
      <c r="D19" s="680"/>
      <c r="E19" s="680"/>
      <c r="F19" s="680"/>
      <c r="G19" s="17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row>
    <row r="20" spans="1:48" ht="24">
      <c r="A20" s="681" t="s">
        <v>0</v>
      </c>
      <c r="B20" s="681"/>
      <c r="C20" s="178" t="s">
        <v>19</v>
      </c>
      <c r="D20" s="179" t="s">
        <v>20</v>
      </c>
      <c r="E20" s="179" t="s">
        <v>21</v>
      </c>
      <c r="F20" s="180" t="s">
        <v>22</v>
      </c>
      <c r="G20" s="177"/>
      <c r="H20" s="2" t="s">
        <v>715</v>
      </c>
      <c r="I20" s="2" t="s">
        <v>333</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row>
    <row r="21" spans="1:48" ht="23">
      <c r="A21" s="682" t="s">
        <v>16</v>
      </c>
      <c r="B21" s="417" t="s">
        <v>498</v>
      </c>
      <c r="C21" s="181">
        <v>4</v>
      </c>
      <c r="D21" s="182">
        <v>0.48780487804878048</v>
      </c>
      <c r="E21" s="182">
        <v>0.5988023952095809</v>
      </c>
      <c r="F21" s="183">
        <v>0.5988023952095809</v>
      </c>
      <c r="G21" s="177"/>
      <c r="H21" s="182">
        <v>0.5988023952095809</v>
      </c>
      <c r="I21" s="182">
        <v>0.67778936392075084</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row>
    <row r="22" spans="1:48" ht="23">
      <c r="A22" s="683"/>
      <c r="B22" s="418" t="s">
        <v>142</v>
      </c>
      <c r="C22" s="184">
        <v>57</v>
      </c>
      <c r="D22" s="185">
        <v>6.9512195121951228</v>
      </c>
      <c r="E22" s="185">
        <v>8.5329341317365284</v>
      </c>
      <c r="F22" s="186">
        <v>9.1317365269461082</v>
      </c>
      <c r="G22" s="177"/>
      <c r="H22" s="185">
        <v>8.5329341317365284</v>
      </c>
      <c r="I22" s="185">
        <v>6.777893639207508</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1:48" ht="23">
      <c r="A23" s="683"/>
      <c r="B23" s="418" t="s">
        <v>143</v>
      </c>
      <c r="C23" s="184">
        <v>177</v>
      </c>
      <c r="D23" s="185">
        <v>21.585365853658537</v>
      </c>
      <c r="E23" s="185">
        <v>26.497005988023954</v>
      </c>
      <c r="F23" s="186">
        <v>35.628742514970057</v>
      </c>
      <c r="G23" s="177"/>
      <c r="H23" s="185">
        <v>26.497005988023954</v>
      </c>
      <c r="I23" s="185">
        <v>18.196037539103234</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row>
    <row r="24" spans="1:48" ht="23">
      <c r="A24" s="683"/>
      <c r="B24" s="418" t="s">
        <v>144</v>
      </c>
      <c r="C24" s="184">
        <v>284</v>
      </c>
      <c r="D24" s="185">
        <v>34.634146341463413</v>
      </c>
      <c r="E24" s="185">
        <v>42.514970059880241</v>
      </c>
      <c r="F24" s="186">
        <v>78.143712574850298</v>
      </c>
      <c r="G24" s="177"/>
      <c r="H24" s="185">
        <v>42.514970059880241</v>
      </c>
      <c r="I24" s="185">
        <v>40.719499478623568</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row>
    <row r="25" spans="1:48" ht="23">
      <c r="A25" s="683"/>
      <c r="B25" s="418" t="s">
        <v>145</v>
      </c>
      <c r="C25" s="184">
        <v>124</v>
      </c>
      <c r="D25" s="185">
        <v>15.121951219512194</v>
      </c>
      <c r="E25" s="185">
        <v>18.562874251497004</v>
      </c>
      <c r="F25" s="186">
        <v>96.706586826347305</v>
      </c>
      <c r="G25" s="177"/>
      <c r="H25" s="185">
        <v>18.562874251497004</v>
      </c>
      <c r="I25" s="185">
        <v>26.407716371220019</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row>
    <row r="26" spans="1:48" ht="23">
      <c r="A26" s="683"/>
      <c r="B26" s="418" t="s">
        <v>146</v>
      </c>
      <c r="C26" s="184">
        <v>20</v>
      </c>
      <c r="D26" s="185">
        <v>2.4390243902439024</v>
      </c>
      <c r="E26" s="185">
        <v>2.9940119760479043</v>
      </c>
      <c r="F26" s="186">
        <v>99.700598802395206</v>
      </c>
      <c r="G26" s="177"/>
      <c r="H26" s="185">
        <v>2.9940119760479043</v>
      </c>
      <c r="I26" s="185">
        <v>6.1261730969760171</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48" ht="23">
      <c r="A27" s="683"/>
      <c r="B27" s="418" t="s">
        <v>499</v>
      </c>
      <c r="C27" s="184">
        <v>2</v>
      </c>
      <c r="D27" s="185">
        <v>0.24390243902439024</v>
      </c>
      <c r="E27" s="185">
        <v>0.29940119760479045</v>
      </c>
      <c r="F27" s="186">
        <v>100</v>
      </c>
      <c r="G27" s="177"/>
      <c r="H27" s="185">
        <v>0.29940119760479045</v>
      </c>
      <c r="I27" s="185">
        <v>1.0948905109489051</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row>
    <row r="28" spans="1:48">
      <c r="A28" s="683"/>
      <c r="B28" s="418" t="s">
        <v>27</v>
      </c>
      <c r="C28" s="184">
        <v>668</v>
      </c>
      <c r="D28" s="185">
        <v>81.463414634146332</v>
      </c>
      <c r="E28" s="185">
        <v>100</v>
      </c>
      <c r="F28" s="187"/>
      <c r="G28" s="177"/>
      <c r="H28" s="26"/>
      <c r="I28" s="2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row>
    <row r="29" spans="1:48">
      <c r="A29" s="418" t="s">
        <v>17</v>
      </c>
      <c r="B29" s="418" t="s">
        <v>28</v>
      </c>
      <c r="C29" s="184">
        <v>152</v>
      </c>
      <c r="D29" s="185">
        <v>18.536585365853657</v>
      </c>
      <c r="E29" s="188"/>
      <c r="F29" s="187"/>
      <c r="G29" s="177"/>
      <c r="H29" s="26"/>
      <c r="I29" s="2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row>
    <row r="30" spans="1:48">
      <c r="A30" s="764" t="s">
        <v>27</v>
      </c>
      <c r="B30" s="764"/>
      <c r="C30" s="765">
        <v>820</v>
      </c>
      <c r="D30" s="766">
        <v>100</v>
      </c>
      <c r="E30" s="767"/>
      <c r="F30" s="768"/>
      <c r="G30" s="177"/>
      <c r="H30" s="26"/>
      <c r="I30" s="2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row>
    <row r="31" spans="1:48">
      <c r="A31" s="193"/>
      <c r="B31" s="26"/>
      <c r="C31" s="194"/>
      <c r="D31" s="27"/>
      <c r="E31" s="27"/>
      <c r="F31" s="27"/>
      <c r="G31" s="7"/>
      <c r="H31" s="26"/>
      <c r="I31" s="2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row>
    <row r="32" spans="1:48" ht="23">
      <c r="A32" s="324" t="s">
        <v>652</v>
      </c>
      <c r="B32" s="26"/>
      <c r="C32" s="323" t="s">
        <v>649</v>
      </c>
      <c r="D32" s="27"/>
      <c r="E32" s="27">
        <f>SUM(E21:E22)</f>
        <v>9.1317365269461099</v>
      </c>
      <c r="F32" s="26"/>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row>
    <row r="33" spans="1:48">
      <c r="A33" s="26"/>
      <c r="B33" s="26"/>
      <c r="C33" s="323" t="s">
        <v>650</v>
      </c>
      <c r="D33" s="27"/>
      <c r="E33" s="325">
        <f>SUM(E24:E27)</f>
        <v>64.371257485029943</v>
      </c>
      <c r="F33" s="26"/>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row>
    <row r="34" spans="1:48">
      <c r="A34" s="193"/>
      <c r="B34" s="193"/>
      <c r="F34" s="26"/>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row>
    <row r="35" spans="1:48">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row>
    <row r="39" spans="1:48">
      <c r="A39" s="19" t="s">
        <v>174</v>
      </c>
    </row>
    <row r="40" spans="1:48">
      <c r="A40" s="8" t="s">
        <v>746</v>
      </c>
    </row>
    <row r="41" spans="1:48">
      <c r="A41" s="196" t="s">
        <v>500</v>
      </c>
    </row>
    <row r="42" spans="1:48">
      <c r="A42" s="201" t="s">
        <v>502</v>
      </c>
    </row>
    <row r="43" spans="1:48">
      <c r="A43" s="197" t="s">
        <v>503</v>
      </c>
    </row>
    <row r="44" spans="1:48">
      <c r="A44" s="197" t="s">
        <v>653</v>
      </c>
    </row>
    <row r="45" spans="1:48">
      <c r="A45" s="198"/>
    </row>
    <row r="46" spans="1:48">
      <c r="A46" s="8" t="s">
        <v>747</v>
      </c>
    </row>
    <row r="47" spans="1:48">
      <c r="A47" s="196" t="s">
        <v>501</v>
      </c>
    </row>
    <row r="48" spans="1:48">
      <c r="A48" s="202" t="s">
        <v>504</v>
      </c>
    </row>
    <row r="49" spans="1:1">
      <c r="A49" s="199" t="s">
        <v>505</v>
      </c>
    </row>
    <row r="50" spans="1:1">
      <c r="A50" s="196"/>
    </row>
    <row r="51" spans="1:1">
      <c r="A51" s="195"/>
    </row>
    <row r="52" spans="1:1">
      <c r="A52" s="195"/>
    </row>
    <row r="53" spans="1:1" ht="16.5">
      <c r="A53" s="200" t="s">
        <v>506</v>
      </c>
    </row>
  </sheetData>
  <mergeCells count="9">
    <mergeCell ref="A13:B13"/>
    <mergeCell ref="A19:F19"/>
    <mergeCell ref="A20:B20"/>
    <mergeCell ref="A21:A28"/>
    <mergeCell ref="A30:B30"/>
    <mergeCell ref="A1:F1"/>
    <mergeCell ref="A2:B2"/>
    <mergeCell ref="A3:A10"/>
    <mergeCell ref="A12:B12"/>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2"/>
  <sheetViews>
    <sheetView zoomScale="85" zoomScaleNormal="85" workbookViewId="0"/>
  </sheetViews>
  <sheetFormatPr baseColWidth="10" defaultColWidth="10.81640625" defaultRowHeight="14.5"/>
  <cols>
    <col min="1" max="16384" width="10.81640625" style="8"/>
  </cols>
  <sheetData>
    <row r="1" spans="1:85">
      <c r="A1" s="8">
        <v>2022</v>
      </c>
    </row>
    <row r="2" spans="1:85" ht="47.5" customHeight="1">
      <c r="A2" s="685" t="s">
        <v>239</v>
      </c>
      <c r="B2" s="685"/>
      <c r="C2" s="685"/>
      <c r="D2" s="685"/>
      <c r="E2" s="685"/>
      <c r="F2" s="685"/>
      <c r="G2" s="203"/>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row>
    <row r="3" spans="1:85" ht="24" customHeight="1">
      <c r="A3" s="686" t="s">
        <v>0</v>
      </c>
      <c r="B3" s="686"/>
      <c r="C3" s="204" t="s">
        <v>19</v>
      </c>
      <c r="D3" s="205" t="s">
        <v>20</v>
      </c>
      <c r="E3" s="205" t="s">
        <v>21</v>
      </c>
      <c r="F3" s="206" t="s">
        <v>22</v>
      </c>
      <c r="G3" s="203"/>
      <c r="H3" s="2" t="s">
        <v>715</v>
      </c>
      <c r="I3" s="2" t="s">
        <v>333</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row>
    <row r="4" spans="1:85" ht="23">
      <c r="A4" s="687" t="s">
        <v>16</v>
      </c>
      <c r="B4" s="419" t="s">
        <v>93</v>
      </c>
      <c r="C4" s="207">
        <v>314</v>
      </c>
      <c r="D4" s="208">
        <v>38.292682926829272</v>
      </c>
      <c r="E4" s="208">
        <v>49.371069182389938</v>
      </c>
      <c r="F4" s="209">
        <v>49.371069182389938</v>
      </c>
      <c r="G4" s="203"/>
      <c r="H4" s="208">
        <v>49.371069182389938</v>
      </c>
      <c r="I4" s="208">
        <v>39.428870840974589</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row>
    <row r="5" spans="1:85">
      <c r="A5" s="688"/>
      <c r="B5" s="420" t="s">
        <v>94</v>
      </c>
      <c r="C5" s="210">
        <v>190</v>
      </c>
      <c r="D5" s="211">
        <v>23.170731707317074</v>
      </c>
      <c r="E5" s="211">
        <v>29.874213836477985</v>
      </c>
      <c r="F5" s="212">
        <v>79.245283018867923</v>
      </c>
      <c r="G5" s="203"/>
      <c r="H5" s="211">
        <v>29.874213836477985</v>
      </c>
      <c r="I5" s="211">
        <v>34.11055802986639</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row>
    <row r="6" spans="1:85">
      <c r="A6" s="688"/>
      <c r="B6" s="420" t="s">
        <v>95</v>
      </c>
      <c r="C6" s="210">
        <v>99</v>
      </c>
      <c r="D6" s="211">
        <v>12.073170731707316</v>
      </c>
      <c r="E6" s="211">
        <v>15.566037735849056</v>
      </c>
      <c r="F6" s="212">
        <v>94.811320754716974</v>
      </c>
      <c r="G6" s="203"/>
      <c r="H6" s="211">
        <v>15.566037735849056</v>
      </c>
      <c r="I6" s="211">
        <v>19.020172910662826</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row>
    <row r="7" spans="1:85" ht="23">
      <c r="A7" s="688"/>
      <c r="B7" s="420" t="s">
        <v>96</v>
      </c>
      <c r="C7" s="210">
        <v>28</v>
      </c>
      <c r="D7" s="211">
        <v>3.4146341463414638</v>
      </c>
      <c r="E7" s="211">
        <v>4.4025157232704402</v>
      </c>
      <c r="F7" s="212">
        <v>99.213836477987414</v>
      </c>
      <c r="G7" s="203"/>
      <c r="H7" s="211">
        <v>4.4025157232704402</v>
      </c>
      <c r="I7" s="211">
        <v>5.580298663872151</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row>
    <row r="8" spans="1:85">
      <c r="A8" s="688"/>
      <c r="B8" s="420" t="s">
        <v>97</v>
      </c>
      <c r="C8" s="210">
        <v>4</v>
      </c>
      <c r="D8" s="211">
        <v>0.48780487804878048</v>
      </c>
      <c r="E8" s="211">
        <v>0.62893081761006298</v>
      </c>
      <c r="F8" s="212">
        <v>99.842767295597483</v>
      </c>
      <c r="G8" s="203"/>
      <c r="H8" s="211">
        <v>0.62893081761006298</v>
      </c>
      <c r="I8" s="211">
        <v>1.414723604925334</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row>
    <row r="9" spans="1:85" ht="34.5">
      <c r="A9" s="688"/>
      <c r="B9" s="420" t="s">
        <v>98</v>
      </c>
      <c r="C9" s="210">
        <v>1</v>
      </c>
      <c r="D9" s="211">
        <v>0.12195121951219512</v>
      </c>
      <c r="E9" s="211">
        <v>0.15723270440251574</v>
      </c>
      <c r="F9" s="212">
        <v>100</v>
      </c>
      <c r="G9" s="203"/>
      <c r="H9" s="211">
        <v>0.15723270440251574</v>
      </c>
      <c r="I9" s="211">
        <v>0.4453759496987163</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row>
    <row r="10" spans="1:85">
      <c r="A10" s="688"/>
      <c r="B10" s="420" t="s">
        <v>27</v>
      </c>
      <c r="C10" s="210">
        <v>636</v>
      </c>
      <c r="D10" s="211">
        <v>77.560975609756099</v>
      </c>
      <c r="E10" s="211">
        <v>100</v>
      </c>
      <c r="F10" s="213"/>
      <c r="G10" s="203"/>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row>
    <row r="11" spans="1:85">
      <c r="A11" s="420" t="s">
        <v>17</v>
      </c>
      <c r="B11" s="420" t="s">
        <v>28</v>
      </c>
      <c r="C11" s="210">
        <v>184</v>
      </c>
      <c r="D11" s="211">
        <v>22.439024390243905</v>
      </c>
      <c r="E11" s="214"/>
      <c r="F11" s="213"/>
      <c r="G11" s="203"/>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row>
    <row r="12" spans="1:85">
      <c r="A12" s="689" t="s">
        <v>27</v>
      </c>
      <c r="B12" s="689"/>
      <c r="C12" s="215">
        <v>820</v>
      </c>
      <c r="D12" s="216">
        <v>100</v>
      </c>
      <c r="E12" s="217"/>
      <c r="F12" s="218"/>
      <c r="G12" s="203"/>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row>
    <row r="13" spans="1:8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row>
    <row r="14" spans="1:85">
      <c r="E14" s="28"/>
      <c r="F14" s="28"/>
      <c r="G14" s="8" t="s">
        <v>507</v>
      </c>
      <c r="H14" s="28">
        <f t="shared" ref="H14:I14" si="0">SUM(H4:H6)</f>
        <v>94.811320754716974</v>
      </c>
      <c r="I14" s="28">
        <f t="shared" si="0"/>
        <v>92.559601781503801</v>
      </c>
    </row>
    <row r="15" spans="1:85">
      <c r="E15" s="28"/>
      <c r="F15" s="28"/>
      <c r="G15" s="8" t="s">
        <v>508</v>
      </c>
      <c r="H15" s="28">
        <f t="shared" ref="H15:I15" si="1">SUM(H7:H9)</f>
        <v>5.1886792452830184</v>
      </c>
      <c r="I15" s="28">
        <f t="shared" si="1"/>
        <v>7.4403982184962016</v>
      </c>
    </row>
    <row r="16" spans="1:85">
      <c r="E16" s="28"/>
    </row>
    <row r="17" spans="1:5">
      <c r="E17" s="28"/>
    </row>
    <row r="18" spans="1:5">
      <c r="E18" s="28"/>
    </row>
    <row r="19" spans="1:5">
      <c r="E19" s="28"/>
    </row>
    <row r="20" spans="1:5">
      <c r="A20" s="19" t="s">
        <v>174</v>
      </c>
    </row>
    <row r="21" spans="1:5">
      <c r="A21" s="8" t="s">
        <v>734</v>
      </c>
    </row>
    <row r="22" spans="1:5">
      <c r="A22" s="25"/>
    </row>
  </sheetData>
  <mergeCells count="4">
    <mergeCell ref="A2:F2"/>
    <mergeCell ref="A3:B3"/>
    <mergeCell ref="A4:A10"/>
    <mergeCell ref="A12:B12"/>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8"/>
  <sheetViews>
    <sheetView zoomScale="85" zoomScaleNormal="85" workbookViewId="0">
      <selection sqref="A1:F1"/>
    </sheetView>
  </sheetViews>
  <sheetFormatPr baseColWidth="10" defaultColWidth="10.81640625" defaultRowHeight="14.5"/>
  <cols>
    <col min="1" max="3" width="10.81640625" style="8"/>
    <col min="4" max="4" width="13.453125" style="8" bestFit="1" customWidth="1"/>
    <col min="5" max="21" width="10.81640625" style="8"/>
    <col min="22" max="22" width="39.54296875" style="8" bestFit="1" customWidth="1"/>
    <col min="23" max="16384" width="10.81640625" style="8"/>
  </cols>
  <sheetData>
    <row r="1" spans="1:91" ht="31.5" customHeight="1">
      <c r="A1" s="770" t="s">
        <v>240</v>
      </c>
      <c r="B1" s="770"/>
      <c r="C1" s="770"/>
      <c r="D1" s="770"/>
      <c r="E1" s="770"/>
      <c r="F1" s="770"/>
      <c r="G1" s="77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row>
    <row r="2" spans="1:91" ht="24" customHeight="1">
      <c r="A2" s="772" t="s">
        <v>0</v>
      </c>
      <c r="B2" s="772"/>
      <c r="C2" s="773" t="s">
        <v>19</v>
      </c>
      <c r="D2" s="774" t="s">
        <v>20</v>
      </c>
      <c r="E2" s="774" t="s">
        <v>21</v>
      </c>
      <c r="F2" s="775" t="s">
        <v>22</v>
      </c>
      <c r="G2" s="771"/>
      <c r="H2" s="2" t="s">
        <v>715</v>
      </c>
      <c r="I2" s="2" t="s">
        <v>333</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row>
    <row r="3" spans="1:91">
      <c r="A3" s="776" t="s">
        <v>16</v>
      </c>
      <c r="B3" s="777" t="s">
        <v>128</v>
      </c>
      <c r="C3" s="778">
        <v>103</v>
      </c>
      <c r="D3" s="779">
        <v>12.560975609756097</v>
      </c>
      <c r="E3" s="779">
        <v>16.09375</v>
      </c>
      <c r="F3" s="780">
        <v>16.09375</v>
      </c>
      <c r="G3" s="771"/>
      <c r="H3" s="779">
        <v>16.09375</v>
      </c>
      <c r="I3" s="299">
        <v>15.680166147455868</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row>
    <row r="4" spans="1:91" ht="34.5">
      <c r="A4" s="781"/>
      <c r="B4" s="782" t="s">
        <v>509</v>
      </c>
      <c r="C4" s="783">
        <v>225</v>
      </c>
      <c r="D4" s="784">
        <v>27.439024390243905</v>
      </c>
      <c r="E4" s="784">
        <v>35.15625</v>
      </c>
      <c r="F4" s="785">
        <v>51.249999999999993</v>
      </c>
      <c r="G4" s="771"/>
      <c r="H4" s="784">
        <v>35.15625</v>
      </c>
      <c r="I4" s="300">
        <v>32.009345794392523</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1" ht="34.5">
      <c r="A5" s="781"/>
      <c r="B5" s="782" t="s">
        <v>510</v>
      </c>
      <c r="C5" s="783">
        <v>155</v>
      </c>
      <c r="D5" s="784">
        <v>18.902439024390244</v>
      </c>
      <c r="E5" s="784">
        <v>24.21875</v>
      </c>
      <c r="F5" s="785">
        <v>75.46875</v>
      </c>
      <c r="G5" s="771"/>
      <c r="H5" s="784">
        <v>24.21875</v>
      </c>
      <c r="I5" s="300">
        <v>23.208722741433021</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row>
    <row r="6" spans="1:91" ht="34.5">
      <c r="A6" s="781"/>
      <c r="B6" s="782" t="s">
        <v>511</v>
      </c>
      <c r="C6" s="783">
        <v>92</v>
      </c>
      <c r="D6" s="784">
        <v>11.219512195121952</v>
      </c>
      <c r="E6" s="784">
        <v>14.374999999999998</v>
      </c>
      <c r="F6" s="785">
        <v>89.84375</v>
      </c>
      <c r="G6" s="771"/>
      <c r="H6" s="784">
        <v>14.374999999999998</v>
      </c>
      <c r="I6" s="300">
        <v>15.39460020768432</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row>
    <row r="7" spans="1:91" ht="34.5">
      <c r="A7" s="781"/>
      <c r="B7" s="782" t="s">
        <v>512</v>
      </c>
      <c r="C7" s="783">
        <v>41</v>
      </c>
      <c r="D7" s="784">
        <v>5</v>
      </c>
      <c r="E7" s="784">
        <v>6.4062499999999991</v>
      </c>
      <c r="F7" s="785">
        <v>96.25</v>
      </c>
      <c r="G7" s="771"/>
      <c r="H7" s="784">
        <v>6.4062499999999991</v>
      </c>
      <c r="I7" s="300">
        <v>8.0737279335410186</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row>
    <row r="8" spans="1:91" ht="34.5">
      <c r="A8" s="781"/>
      <c r="B8" s="782" t="s">
        <v>513</v>
      </c>
      <c r="C8" s="783">
        <v>24</v>
      </c>
      <c r="D8" s="784">
        <v>2.9268292682926833</v>
      </c>
      <c r="E8" s="784">
        <v>3.75</v>
      </c>
      <c r="F8" s="785">
        <v>100</v>
      </c>
      <c r="G8" s="771"/>
      <c r="H8" s="784">
        <v>3.75</v>
      </c>
      <c r="I8" s="300">
        <v>5.63343717549325</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row>
    <row r="9" spans="1:91">
      <c r="A9" s="781"/>
      <c r="B9" s="782" t="s">
        <v>27</v>
      </c>
      <c r="C9" s="783">
        <v>640</v>
      </c>
      <c r="D9" s="784">
        <v>78.048780487804876</v>
      </c>
      <c r="E9" s="784">
        <v>100</v>
      </c>
      <c r="F9" s="786"/>
      <c r="G9" s="771"/>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row>
    <row r="10" spans="1:91">
      <c r="A10" s="782" t="s">
        <v>17</v>
      </c>
      <c r="B10" s="782" t="s">
        <v>28</v>
      </c>
      <c r="C10" s="783">
        <v>180</v>
      </c>
      <c r="D10" s="784">
        <v>21.951219512195124</v>
      </c>
      <c r="E10" s="787"/>
      <c r="F10" s="786"/>
      <c r="G10" s="771"/>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row>
    <row r="11" spans="1:91">
      <c r="A11" s="788" t="s">
        <v>27</v>
      </c>
      <c r="B11" s="788"/>
      <c r="C11" s="789">
        <v>820</v>
      </c>
      <c r="D11" s="790">
        <v>100</v>
      </c>
      <c r="E11" s="791"/>
      <c r="F11" s="792"/>
      <c r="G11" s="771"/>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row>
    <row r="12" spans="1:9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row>
    <row r="13" spans="1:91">
      <c r="D13" s="8" t="s">
        <v>748</v>
      </c>
      <c r="E13" s="20">
        <f>100-E3</f>
        <v>83.90625</v>
      </c>
    </row>
    <row r="17" spans="1:1">
      <c r="A17" s="19" t="s">
        <v>174</v>
      </c>
    </row>
    <row r="18" spans="1:1">
      <c r="A18" s="8" t="s">
        <v>734</v>
      </c>
    </row>
  </sheetData>
  <mergeCells count="4">
    <mergeCell ref="A1:F1"/>
    <mergeCell ref="A2:B2"/>
    <mergeCell ref="A3:A9"/>
    <mergeCell ref="A11:B11"/>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2"/>
  <sheetViews>
    <sheetView zoomScale="85" zoomScaleNormal="85" workbookViewId="0">
      <selection sqref="A1:F1"/>
    </sheetView>
  </sheetViews>
  <sheetFormatPr baseColWidth="10" defaultColWidth="10.81640625" defaultRowHeight="14.5"/>
  <cols>
    <col min="1" max="27" width="10.81640625" style="8"/>
    <col min="28" max="28" width="39.54296875" style="8" bestFit="1" customWidth="1"/>
    <col min="29" max="16384" width="10.81640625" style="8"/>
  </cols>
  <sheetData>
    <row r="1" spans="1:96" ht="98" customHeight="1">
      <c r="A1" s="793" t="s">
        <v>514</v>
      </c>
      <c r="B1" s="793"/>
      <c r="C1" s="793"/>
      <c r="D1" s="793"/>
      <c r="E1" s="793"/>
      <c r="F1" s="793"/>
      <c r="G1" s="794"/>
      <c r="H1" s="7"/>
      <c r="I1" s="816" t="s">
        <v>522</v>
      </c>
      <c r="J1" s="816"/>
      <c r="K1" s="816" t="s">
        <v>523</v>
      </c>
      <c r="L1" s="816"/>
      <c r="M1" s="816" t="s">
        <v>524</v>
      </c>
      <c r="N1" s="816"/>
      <c r="O1" s="816" t="s">
        <v>520</v>
      </c>
      <c r="P1" s="816"/>
      <c r="Q1" s="816" t="s">
        <v>521</v>
      </c>
      <c r="R1" s="816"/>
      <c r="S1" s="816" t="s">
        <v>525</v>
      </c>
      <c r="T1" s="816"/>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row>
    <row r="2" spans="1:96" ht="23.5" customHeight="1">
      <c r="A2" s="795" t="s">
        <v>0</v>
      </c>
      <c r="B2" s="795"/>
      <c r="C2" s="796" t="s">
        <v>19</v>
      </c>
      <c r="D2" s="797" t="s">
        <v>20</v>
      </c>
      <c r="E2" s="797" t="s">
        <v>21</v>
      </c>
      <c r="F2" s="798" t="s">
        <v>22</v>
      </c>
      <c r="G2" s="794"/>
      <c r="H2" s="7"/>
      <c r="I2" s="7" t="s">
        <v>715</v>
      </c>
      <c r="J2" s="8" t="s">
        <v>333</v>
      </c>
      <c r="K2" s="7" t="s">
        <v>715</v>
      </c>
      <c r="L2" s="8" t="s">
        <v>333</v>
      </c>
      <c r="M2" s="7" t="s">
        <v>715</v>
      </c>
      <c r="N2" s="8" t="s">
        <v>333</v>
      </c>
      <c r="O2" s="7" t="s">
        <v>715</v>
      </c>
      <c r="P2" s="8" t="s">
        <v>333</v>
      </c>
      <c r="Q2" s="7" t="s">
        <v>715</v>
      </c>
      <c r="R2" s="8" t="s">
        <v>333</v>
      </c>
      <c r="S2" s="7" t="s">
        <v>715</v>
      </c>
      <c r="T2" s="8" t="s">
        <v>333</v>
      </c>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row>
    <row r="3" spans="1:96" ht="23">
      <c r="A3" s="799" t="s">
        <v>16</v>
      </c>
      <c r="B3" s="800" t="s">
        <v>93</v>
      </c>
      <c r="C3" s="801">
        <v>59</v>
      </c>
      <c r="D3" s="802">
        <v>7.1951219512195115</v>
      </c>
      <c r="E3" s="802">
        <v>9.2621664050235477</v>
      </c>
      <c r="F3" s="803">
        <v>9.2621664050235477</v>
      </c>
      <c r="G3" s="794"/>
      <c r="H3" s="295" t="s">
        <v>93</v>
      </c>
      <c r="I3" s="802">
        <v>17.26844583987441</v>
      </c>
      <c r="J3" s="296">
        <v>18.001565353509001</v>
      </c>
      <c r="K3" s="802">
        <v>14.803149606299213</v>
      </c>
      <c r="L3" s="296">
        <v>15.581031787389266</v>
      </c>
      <c r="M3" s="802">
        <v>23.390894819466247</v>
      </c>
      <c r="N3" s="296">
        <v>23.40536318667014</v>
      </c>
      <c r="O3" s="802">
        <v>9.2331768388106426</v>
      </c>
      <c r="P3" s="296">
        <v>8.8825214899713476</v>
      </c>
      <c r="Q3" s="802">
        <v>4.7244094488188972</v>
      </c>
      <c r="R3" s="296">
        <v>5.3044159916383586</v>
      </c>
      <c r="S3" s="802">
        <v>9.2621664050235477</v>
      </c>
      <c r="T3" s="296">
        <v>8.5959885386819472</v>
      </c>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row>
    <row r="4" spans="1:96">
      <c r="A4" s="804"/>
      <c r="B4" s="805" t="s">
        <v>94</v>
      </c>
      <c r="C4" s="806">
        <v>153</v>
      </c>
      <c r="D4" s="807">
        <v>18.658536585365855</v>
      </c>
      <c r="E4" s="807">
        <v>24.018838304552588</v>
      </c>
      <c r="F4" s="808">
        <v>33.281004709576138</v>
      </c>
      <c r="G4" s="794"/>
      <c r="H4" s="297" t="s">
        <v>94</v>
      </c>
      <c r="I4" s="807">
        <v>65.149136577708006</v>
      </c>
      <c r="J4" s="298">
        <v>61.309679102530659</v>
      </c>
      <c r="K4" s="807">
        <v>50.236220472440941</v>
      </c>
      <c r="L4" s="298">
        <v>50.677436164669096</v>
      </c>
      <c r="M4" s="807">
        <v>35.321821036106748</v>
      </c>
      <c r="N4" s="298">
        <v>36.266597240302005</v>
      </c>
      <c r="O4" s="807">
        <v>37.871674491392803</v>
      </c>
      <c r="P4" s="298">
        <v>38.629851523834333</v>
      </c>
      <c r="Q4" s="807">
        <v>22.204724409448819</v>
      </c>
      <c r="R4" s="298">
        <v>24.98040240397178</v>
      </c>
      <c r="S4" s="807">
        <v>24.018838304552588</v>
      </c>
      <c r="T4" s="298">
        <v>23.573847356082315</v>
      </c>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row>
    <row r="5" spans="1:96">
      <c r="A5" s="804"/>
      <c r="B5" s="805" t="s">
        <v>95</v>
      </c>
      <c r="C5" s="806">
        <v>137</v>
      </c>
      <c r="D5" s="807">
        <v>16.707317073170731</v>
      </c>
      <c r="E5" s="807">
        <v>21.507064364207221</v>
      </c>
      <c r="F5" s="808">
        <v>54.788069073783362</v>
      </c>
      <c r="G5" s="794"/>
      <c r="H5" s="297" t="s">
        <v>95</v>
      </c>
      <c r="I5" s="807">
        <v>16.326530612244898</v>
      </c>
      <c r="J5" s="298">
        <v>18.236368379859119</v>
      </c>
      <c r="K5" s="807">
        <v>25.354330708661415</v>
      </c>
      <c r="L5" s="298">
        <v>24.022928608650336</v>
      </c>
      <c r="M5" s="807">
        <v>23.233908948194664</v>
      </c>
      <c r="N5" s="298">
        <v>22.598281697474615</v>
      </c>
      <c r="O5" s="807">
        <v>33.489827856025038</v>
      </c>
      <c r="P5" s="298">
        <v>34.540244855431098</v>
      </c>
      <c r="Q5" s="807">
        <v>31.338582677165356</v>
      </c>
      <c r="R5" s="298">
        <v>32.741050431147109</v>
      </c>
      <c r="S5" s="807">
        <v>21.507064364207221</v>
      </c>
      <c r="T5" s="298">
        <v>21.411825996353219</v>
      </c>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23">
      <c r="A6" s="804"/>
      <c r="B6" s="805" t="s">
        <v>96</v>
      </c>
      <c r="C6" s="806">
        <v>175</v>
      </c>
      <c r="D6" s="807">
        <v>21.341463414634145</v>
      </c>
      <c r="E6" s="807">
        <v>27.472527472527474</v>
      </c>
      <c r="F6" s="808">
        <v>82.260596546310822</v>
      </c>
      <c r="G6" s="794"/>
      <c r="H6" s="297" t="s">
        <v>96</v>
      </c>
      <c r="I6" s="807">
        <v>0.47095761381475665</v>
      </c>
      <c r="J6" s="298">
        <v>1.8262457605009133</v>
      </c>
      <c r="K6" s="807">
        <v>7.5590551181102361</v>
      </c>
      <c r="L6" s="298">
        <v>7.5039082855653989</v>
      </c>
      <c r="M6" s="807">
        <v>10.832025117739404</v>
      </c>
      <c r="N6" s="298">
        <v>10.700338453527728</v>
      </c>
      <c r="O6" s="807">
        <v>15.023474178403756</v>
      </c>
      <c r="P6" s="298">
        <v>13.909872362594426</v>
      </c>
      <c r="Q6" s="807">
        <v>31.181102362204726</v>
      </c>
      <c r="R6" s="298">
        <v>27.697935719885024</v>
      </c>
      <c r="S6" s="807">
        <v>27.472527472527474</v>
      </c>
      <c r="T6" s="298">
        <v>25.97030476686637</v>
      </c>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row>
    <row r="7" spans="1:96">
      <c r="A7" s="804"/>
      <c r="B7" s="805" t="s">
        <v>97</v>
      </c>
      <c r="C7" s="806">
        <v>79</v>
      </c>
      <c r="D7" s="807">
        <v>9.6341463414634152</v>
      </c>
      <c r="E7" s="807">
        <v>12.401883830455258</v>
      </c>
      <c r="F7" s="808">
        <v>94.662480376766084</v>
      </c>
      <c r="G7" s="794"/>
      <c r="H7" s="297" t="s">
        <v>97</v>
      </c>
      <c r="I7" s="807">
        <v>0.31397174254317112</v>
      </c>
      <c r="J7" s="298">
        <v>0.36524915210018261</v>
      </c>
      <c r="K7" s="807">
        <v>0.94488188976377951</v>
      </c>
      <c r="L7" s="298">
        <v>1.6675351745700884</v>
      </c>
      <c r="M7" s="807">
        <v>4.8665620094191526</v>
      </c>
      <c r="N7" s="298">
        <v>5.1028378026555581</v>
      </c>
      <c r="O7" s="807">
        <v>3.286384976525822</v>
      </c>
      <c r="P7" s="298">
        <v>3.3602500651211251</v>
      </c>
      <c r="Q7" s="807">
        <v>7.4015748031496065</v>
      </c>
      <c r="R7" s="298">
        <v>7.0812646981970211</v>
      </c>
      <c r="S7" s="807">
        <v>12.401883830455258</v>
      </c>
      <c r="T7" s="298">
        <v>15.082052617869238</v>
      </c>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row>
    <row r="8" spans="1:96" ht="34.5">
      <c r="A8" s="804"/>
      <c r="B8" s="805" t="s">
        <v>98</v>
      </c>
      <c r="C8" s="806">
        <v>34</v>
      </c>
      <c r="D8" s="807">
        <v>4.1463414634146343</v>
      </c>
      <c r="E8" s="807">
        <v>5.3375196232339093</v>
      </c>
      <c r="F8" s="808">
        <v>100</v>
      </c>
      <c r="G8" s="794"/>
      <c r="H8" s="297" t="s">
        <v>98</v>
      </c>
      <c r="I8" s="807">
        <v>0.47095761381475665</v>
      </c>
      <c r="J8" s="298">
        <v>0.2608922515001304</v>
      </c>
      <c r="K8" s="807">
        <v>1.1023622047244095</v>
      </c>
      <c r="L8" s="298">
        <v>0.54715997915581038</v>
      </c>
      <c r="M8" s="807">
        <v>2.3547880690737837</v>
      </c>
      <c r="N8" s="298">
        <v>1.9265816193699559</v>
      </c>
      <c r="O8" s="807">
        <v>1.0954616588419406</v>
      </c>
      <c r="P8" s="298">
        <v>0.67725970304766858</v>
      </c>
      <c r="Q8" s="807">
        <v>3.1496062992125982</v>
      </c>
      <c r="R8" s="298">
        <v>2.1949307551607005</v>
      </c>
      <c r="S8" s="807">
        <v>5.3375196232339093</v>
      </c>
      <c r="T8" s="298">
        <v>5.3659807241469135</v>
      </c>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row>
    <row r="9" spans="1:96">
      <c r="A9" s="804"/>
      <c r="B9" s="805" t="s">
        <v>27</v>
      </c>
      <c r="C9" s="806">
        <v>637</v>
      </c>
      <c r="D9" s="807">
        <v>77.682926829268297</v>
      </c>
      <c r="E9" s="807">
        <v>100</v>
      </c>
      <c r="F9" s="809"/>
      <c r="G9" s="794"/>
      <c r="H9" s="7"/>
      <c r="I9" s="7"/>
      <c r="J9" s="7"/>
      <c r="K9" s="7"/>
      <c r="L9" s="7"/>
      <c r="M9" s="7"/>
      <c r="N9" s="7"/>
      <c r="O9" s="7"/>
      <c r="P9" s="7"/>
      <c r="Q9" s="7"/>
      <c r="R9" s="7"/>
      <c r="S9" s="7"/>
      <c r="T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row>
    <row r="10" spans="1:96">
      <c r="A10" s="805" t="s">
        <v>17</v>
      </c>
      <c r="B10" s="805" t="s">
        <v>28</v>
      </c>
      <c r="C10" s="806">
        <v>183</v>
      </c>
      <c r="D10" s="807">
        <v>22.317073170731707</v>
      </c>
      <c r="E10" s="810"/>
      <c r="F10" s="809"/>
      <c r="G10" s="794"/>
      <c r="H10" s="2" t="s">
        <v>507</v>
      </c>
      <c r="I10" s="29">
        <f>SUM(I3:I5)</f>
        <v>98.744113029827318</v>
      </c>
      <c r="J10" s="29">
        <f t="shared" ref="J10:T10" si="0">SUM(J3:J5)</f>
        <v>97.547612835898775</v>
      </c>
      <c r="K10" s="29">
        <f t="shared" si="0"/>
        <v>90.393700787401571</v>
      </c>
      <c r="L10" s="29">
        <f t="shared" si="0"/>
        <v>90.2813965607087</v>
      </c>
      <c r="M10" s="29">
        <f t="shared" si="0"/>
        <v>81.946624803767662</v>
      </c>
      <c r="N10" s="29">
        <f t="shared" si="0"/>
        <v>82.270242124446767</v>
      </c>
      <c r="O10" s="29">
        <f t="shared" si="0"/>
        <v>80.59467918622849</v>
      </c>
      <c r="P10" s="29">
        <f t="shared" si="0"/>
        <v>82.052617869236769</v>
      </c>
      <c r="Q10" s="29">
        <f t="shared" si="0"/>
        <v>58.267716535433067</v>
      </c>
      <c r="R10" s="29">
        <f t="shared" si="0"/>
        <v>63.025868826757247</v>
      </c>
      <c r="S10" s="29">
        <f t="shared" si="0"/>
        <v>54.788069073783362</v>
      </c>
      <c r="T10" s="29">
        <f t="shared" si="0"/>
        <v>53.581661891117477</v>
      </c>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row>
    <row r="11" spans="1:96">
      <c r="A11" s="811" t="s">
        <v>27</v>
      </c>
      <c r="B11" s="811"/>
      <c r="C11" s="812">
        <v>820</v>
      </c>
      <c r="D11" s="813">
        <v>100</v>
      </c>
      <c r="E11" s="814"/>
      <c r="F11" s="815"/>
      <c r="G11" s="794"/>
      <c r="H11" s="2" t="s">
        <v>508</v>
      </c>
      <c r="I11" s="29">
        <f>SUM(I6:I8)</f>
        <v>1.2558869701726845</v>
      </c>
      <c r="J11" s="29">
        <f t="shared" ref="J11:T11" si="1">SUM(J6:J8)</f>
        <v>2.4523871641012258</v>
      </c>
      <c r="K11" s="29">
        <f t="shared" si="1"/>
        <v>9.6062992125984241</v>
      </c>
      <c r="L11" s="29">
        <f t="shared" si="1"/>
        <v>9.7186034392912966</v>
      </c>
      <c r="M11" s="29">
        <f t="shared" si="1"/>
        <v>18.053375196232341</v>
      </c>
      <c r="N11" s="29">
        <f t="shared" si="1"/>
        <v>17.72975787555324</v>
      </c>
      <c r="O11" s="29">
        <f t="shared" si="1"/>
        <v>19.405320813771517</v>
      </c>
      <c r="P11" s="29">
        <f t="shared" si="1"/>
        <v>17.947382130763216</v>
      </c>
      <c r="Q11" s="29">
        <f t="shared" si="1"/>
        <v>41.732283464566933</v>
      </c>
      <c r="R11" s="29">
        <f t="shared" si="1"/>
        <v>36.974131173242739</v>
      </c>
      <c r="S11" s="29">
        <f t="shared" si="1"/>
        <v>45.211930926216645</v>
      </c>
      <c r="T11" s="29">
        <f t="shared" si="1"/>
        <v>46.418338108882523</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row>
    <row r="12" spans="1:96">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row>
    <row r="13" spans="1:96">
      <c r="E13" s="20"/>
    </row>
    <row r="14" spans="1:96" ht="51.65" customHeight="1">
      <c r="A14" s="793" t="s">
        <v>515</v>
      </c>
      <c r="B14" s="793"/>
      <c r="C14" s="793"/>
      <c r="D14" s="793"/>
      <c r="E14" s="793"/>
      <c r="F14" s="793"/>
      <c r="G14" s="794"/>
    </row>
    <row r="15" spans="1:96" ht="24">
      <c r="A15" s="795" t="s">
        <v>0</v>
      </c>
      <c r="B15" s="795"/>
      <c r="C15" s="796" t="s">
        <v>19</v>
      </c>
      <c r="D15" s="797" t="s">
        <v>20</v>
      </c>
      <c r="E15" s="797" t="s">
        <v>21</v>
      </c>
      <c r="F15" s="798" t="s">
        <v>22</v>
      </c>
      <c r="G15" s="794"/>
    </row>
    <row r="16" spans="1:96" ht="23">
      <c r="A16" s="799" t="s">
        <v>16</v>
      </c>
      <c r="B16" s="800" t="s">
        <v>93</v>
      </c>
      <c r="C16" s="801">
        <v>149</v>
      </c>
      <c r="D16" s="802">
        <v>18.170731707317074</v>
      </c>
      <c r="E16" s="802">
        <v>23.390894819466247</v>
      </c>
      <c r="F16" s="803">
        <v>23.390894819466247</v>
      </c>
      <c r="G16" s="794"/>
    </row>
    <row r="17" spans="1:7">
      <c r="A17" s="804"/>
      <c r="B17" s="805" t="s">
        <v>94</v>
      </c>
      <c r="C17" s="806">
        <v>225</v>
      </c>
      <c r="D17" s="807">
        <v>27.439024390243905</v>
      </c>
      <c r="E17" s="807">
        <v>35.321821036106748</v>
      </c>
      <c r="F17" s="808">
        <v>58.712715855572995</v>
      </c>
      <c r="G17" s="794"/>
    </row>
    <row r="18" spans="1:7">
      <c r="A18" s="804"/>
      <c r="B18" s="805" t="s">
        <v>95</v>
      </c>
      <c r="C18" s="806">
        <v>148</v>
      </c>
      <c r="D18" s="807">
        <v>18.048780487804876</v>
      </c>
      <c r="E18" s="807">
        <v>23.233908948194664</v>
      </c>
      <c r="F18" s="808">
        <v>81.946624803767662</v>
      </c>
      <c r="G18" s="794"/>
    </row>
    <row r="19" spans="1:7" ht="23">
      <c r="A19" s="804"/>
      <c r="B19" s="805" t="s">
        <v>96</v>
      </c>
      <c r="C19" s="806">
        <v>69</v>
      </c>
      <c r="D19" s="807">
        <v>8.4146341463414647</v>
      </c>
      <c r="E19" s="807">
        <v>10.832025117739404</v>
      </c>
      <c r="F19" s="808">
        <v>92.778649921507068</v>
      </c>
      <c r="G19" s="794"/>
    </row>
    <row r="20" spans="1:7">
      <c r="A20" s="804"/>
      <c r="B20" s="805" t="s">
        <v>97</v>
      </c>
      <c r="C20" s="806">
        <v>31</v>
      </c>
      <c r="D20" s="807">
        <v>3.7804878048780486</v>
      </c>
      <c r="E20" s="807">
        <v>4.8665620094191526</v>
      </c>
      <c r="F20" s="808">
        <v>97.645211930926209</v>
      </c>
      <c r="G20" s="794"/>
    </row>
    <row r="21" spans="1:7" ht="34.5">
      <c r="A21" s="804"/>
      <c r="B21" s="805" t="s">
        <v>98</v>
      </c>
      <c r="C21" s="806">
        <v>15</v>
      </c>
      <c r="D21" s="807">
        <v>1.8292682926829267</v>
      </c>
      <c r="E21" s="807">
        <v>2.3547880690737837</v>
      </c>
      <c r="F21" s="808">
        <v>100</v>
      </c>
      <c r="G21" s="794"/>
    </row>
    <row r="22" spans="1:7">
      <c r="A22" s="804"/>
      <c r="B22" s="805" t="s">
        <v>27</v>
      </c>
      <c r="C22" s="806">
        <v>637</v>
      </c>
      <c r="D22" s="807">
        <v>77.682926829268297</v>
      </c>
      <c r="E22" s="807">
        <v>100</v>
      </c>
      <c r="F22" s="809"/>
      <c r="G22" s="794"/>
    </row>
    <row r="23" spans="1:7">
      <c r="A23" s="805" t="s">
        <v>17</v>
      </c>
      <c r="B23" s="805" t="s">
        <v>28</v>
      </c>
      <c r="C23" s="806">
        <v>183</v>
      </c>
      <c r="D23" s="807">
        <v>22.317073170731707</v>
      </c>
      <c r="E23" s="810"/>
      <c r="F23" s="809"/>
      <c r="G23" s="794"/>
    </row>
    <row r="24" spans="1:7">
      <c r="A24" s="811" t="s">
        <v>27</v>
      </c>
      <c r="B24" s="811"/>
      <c r="C24" s="812">
        <v>820</v>
      </c>
      <c r="D24" s="813">
        <v>100</v>
      </c>
      <c r="E24" s="814"/>
      <c r="F24" s="815"/>
      <c r="G24" s="794"/>
    </row>
    <row r="27" spans="1:7" ht="61.5" customHeight="1">
      <c r="A27" s="793" t="s">
        <v>516</v>
      </c>
      <c r="B27" s="793"/>
      <c r="C27" s="793"/>
      <c r="D27" s="793"/>
      <c r="E27" s="793"/>
      <c r="F27" s="793"/>
      <c r="G27" s="794"/>
    </row>
    <row r="28" spans="1:7" ht="24">
      <c r="A28" s="795" t="s">
        <v>0</v>
      </c>
      <c r="B28" s="795"/>
      <c r="C28" s="796" t="s">
        <v>19</v>
      </c>
      <c r="D28" s="797" t="s">
        <v>20</v>
      </c>
      <c r="E28" s="797" t="s">
        <v>21</v>
      </c>
      <c r="F28" s="798" t="s">
        <v>22</v>
      </c>
      <c r="G28" s="794"/>
    </row>
    <row r="29" spans="1:7" ht="23">
      <c r="A29" s="799" t="s">
        <v>16</v>
      </c>
      <c r="B29" s="800" t="s">
        <v>93</v>
      </c>
      <c r="C29" s="801">
        <v>94</v>
      </c>
      <c r="D29" s="802">
        <v>11.463414634146343</v>
      </c>
      <c r="E29" s="802">
        <v>14.803149606299213</v>
      </c>
      <c r="F29" s="803">
        <v>14.803149606299213</v>
      </c>
      <c r="G29" s="794"/>
    </row>
    <row r="30" spans="1:7">
      <c r="A30" s="804"/>
      <c r="B30" s="805" t="s">
        <v>94</v>
      </c>
      <c r="C30" s="806">
        <v>319</v>
      </c>
      <c r="D30" s="807">
        <v>38.902439024390247</v>
      </c>
      <c r="E30" s="807">
        <v>50.236220472440941</v>
      </c>
      <c r="F30" s="808">
        <v>65.039370078740149</v>
      </c>
      <c r="G30" s="794"/>
    </row>
    <row r="31" spans="1:7">
      <c r="A31" s="804"/>
      <c r="B31" s="805" t="s">
        <v>95</v>
      </c>
      <c r="C31" s="806">
        <v>161</v>
      </c>
      <c r="D31" s="807">
        <v>19.634146341463417</v>
      </c>
      <c r="E31" s="807">
        <v>25.354330708661415</v>
      </c>
      <c r="F31" s="808">
        <v>90.393700787401571</v>
      </c>
      <c r="G31" s="794"/>
    </row>
    <row r="32" spans="1:7" ht="23">
      <c r="A32" s="804"/>
      <c r="B32" s="805" t="s">
        <v>96</v>
      </c>
      <c r="C32" s="806">
        <v>48</v>
      </c>
      <c r="D32" s="807">
        <v>5.8536585365853666</v>
      </c>
      <c r="E32" s="807">
        <v>7.5590551181102361</v>
      </c>
      <c r="F32" s="808">
        <v>97.952755905511808</v>
      </c>
      <c r="G32" s="794"/>
    </row>
    <row r="33" spans="1:7">
      <c r="A33" s="804"/>
      <c r="B33" s="805" t="s">
        <v>97</v>
      </c>
      <c r="C33" s="806">
        <v>6</v>
      </c>
      <c r="D33" s="807">
        <v>0.73170731707317083</v>
      </c>
      <c r="E33" s="807">
        <v>0.94488188976377951</v>
      </c>
      <c r="F33" s="808">
        <v>98.8976377952756</v>
      </c>
      <c r="G33" s="794"/>
    </row>
    <row r="34" spans="1:7" ht="34.5">
      <c r="A34" s="804"/>
      <c r="B34" s="805" t="s">
        <v>98</v>
      </c>
      <c r="C34" s="806">
        <v>7</v>
      </c>
      <c r="D34" s="807">
        <v>0.85365853658536595</v>
      </c>
      <c r="E34" s="807">
        <v>1.1023622047244095</v>
      </c>
      <c r="F34" s="808">
        <v>100</v>
      </c>
      <c r="G34" s="794"/>
    </row>
    <row r="35" spans="1:7">
      <c r="A35" s="804"/>
      <c r="B35" s="805" t="s">
        <v>27</v>
      </c>
      <c r="C35" s="806">
        <v>635</v>
      </c>
      <c r="D35" s="807">
        <v>77.439024390243901</v>
      </c>
      <c r="E35" s="807">
        <v>100</v>
      </c>
      <c r="F35" s="809"/>
      <c r="G35" s="794"/>
    </row>
    <row r="36" spans="1:7">
      <c r="A36" s="805" t="s">
        <v>17</v>
      </c>
      <c r="B36" s="805" t="s">
        <v>28</v>
      </c>
      <c r="C36" s="806">
        <v>185</v>
      </c>
      <c r="D36" s="807">
        <v>22.560975609756099</v>
      </c>
      <c r="E36" s="810"/>
      <c r="F36" s="809"/>
      <c r="G36" s="794"/>
    </row>
    <row r="37" spans="1:7">
      <c r="A37" s="811" t="s">
        <v>27</v>
      </c>
      <c r="B37" s="811"/>
      <c r="C37" s="812">
        <v>820</v>
      </c>
      <c r="D37" s="813">
        <v>100</v>
      </c>
      <c r="E37" s="814"/>
      <c r="F37" s="815"/>
      <c r="G37" s="794"/>
    </row>
    <row r="40" spans="1:7" ht="60.65" customHeight="1">
      <c r="A40" s="793" t="s">
        <v>517</v>
      </c>
      <c r="B40" s="793"/>
      <c r="C40" s="793"/>
      <c r="D40" s="793"/>
      <c r="E40" s="793"/>
      <c r="F40" s="793"/>
      <c r="G40" s="794"/>
    </row>
    <row r="41" spans="1:7" ht="24">
      <c r="A41" s="795" t="s">
        <v>0</v>
      </c>
      <c r="B41" s="795"/>
      <c r="C41" s="796" t="s">
        <v>19</v>
      </c>
      <c r="D41" s="797" t="s">
        <v>20</v>
      </c>
      <c r="E41" s="797" t="s">
        <v>21</v>
      </c>
      <c r="F41" s="798" t="s">
        <v>22</v>
      </c>
      <c r="G41" s="794"/>
    </row>
    <row r="42" spans="1:7" ht="23">
      <c r="A42" s="799" t="s">
        <v>16</v>
      </c>
      <c r="B42" s="800" t="s">
        <v>93</v>
      </c>
      <c r="C42" s="801">
        <v>110</v>
      </c>
      <c r="D42" s="802">
        <v>13.414634146341465</v>
      </c>
      <c r="E42" s="802">
        <v>17.26844583987441</v>
      </c>
      <c r="F42" s="803">
        <v>17.26844583987441</v>
      </c>
      <c r="G42" s="794"/>
    </row>
    <row r="43" spans="1:7">
      <c r="A43" s="804"/>
      <c r="B43" s="805" t="s">
        <v>94</v>
      </c>
      <c r="C43" s="806">
        <v>415</v>
      </c>
      <c r="D43" s="807">
        <v>50.609756097560975</v>
      </c>
      <c r="E43" s="807">
        <v>65.149136577708006</v>
      </c>
      <c r="F43" s="808">
        <v>82.417582417582409</v>
      </c>
      <c r="G43" s="794"/>
    </row>
    <row r="44" spans="1:7">
      <c r="A44" s="804"/>
      <c r="B44" s="805" t="s">
        <v>95</v>
      </c>
      <c r="C44" s="806">
        <v>104</v>
      </c>
      <c r="D44" s="807">
        <v>12.682926829268293</v>
      </c>
      <c r="E44" s="807">
        <v>16.326530612244898</v>
      </c>
      <c r="F44" s="808">
        <v>98.744113029827318</v>
      </c>
      <c r="G44" s="794"/>
    </row>
    <row r="45" spans="1:7" ht="23">
      <c r="A45" s="804"/>
      <c r="B45" s="805" t="s">
        <v>96</v>
      </c>
      <c r="C45" s="806">
        <v>3</v>
      </c>
      <c r="D45" s="807">
        <v>0.36585365853658541</v>
      </c>
      <c r="E45" s="807">
        <v>0.47095761381475665</v>
      </c>
      <c r="F45" s="808">
        <v>99.215070643642065</v>
      </c>
      <c r="G45" s="794"/>
    </row>
    <row r="46" spans="1:7">
      <c r="A46" s="804"/>
      <c r="B46" s="805" t="s">
        <v>97</v>
      </c>
      <c r="C46" s="806">
        <v>2</v>
      </c>
      <c r="D46" s="807">
        <v>0.24390243902439024</v>
      </c>
      <c r="E46" s="807">
        <v>0.31397174254317112</v>
      </c>
      <c r="F46" s="808">
        <v>99.529042386185239</v>
      </c>
      <c r="G46" s="794"/>
    </row>
    <row r="47" spans="1:7" ht="34.5">
      <c r="A47" s="804"/>
      <c r="B47" s="805" t="s">
        <v>98</v>
      </c>
      <c r="C47" s="806">
        <v>3</v>
      </c>
      <c r="D47" s="807">
        <v>0.36585365853658541</v>
      </c>
      <c r="E47" s="807">
        <v>0.47095761381475665</v>
      </c>
      <c r="F47" s="808">
        <v>100</v>
      </c>
      <c r="G47" s="794"/>
    </row>
    <row r="48" spans="1:7">
      <c r="A48" s="804"/>
      <c r="B48" s="805" t="s">
        <v>27</v>
      </c>
      <c r="C48" s="806">
        <v>637</v>
      </c>
      <c r="D48" s="807">
        <v>77.682926829268297</v>
      </c>
      <c r="E48" s="807">
        <v>100</v>
      </c>
      <c r="F48" s="809"/>
      <c r="G48" s="794"/>
    </row>
    <row r="49" spans="1:7">
      <c r="A49" s="805" t="s">
        <v>17</v>
      </c>
      <c r="B49" s="805" t="s">
        <v>28</v>
      </c>
      <c r="C49" s="806">
        <v>183</v>
      </c>
      <c r="D49" s="807">
        <v>22.317073170731707</v>
      </c>
      <c r="E49" s="810"/>
      <c r="F49" s="809"/>
      <c r="G49" s="794"/>
    </row>
    <row r="50" spans="1:7">
      <c r="A50" s="811" t="s">
        <v>27</v>
      </c>
      <c r="B50" s="811"/>
      <c r="C50" s="812">
        <v>820</v>
      </c>
      <c r="D50" s="813">
        <v>100</v>
      </c>
      <c r="E50" s="814"/>
      <c r="F50" s="815"/>
      <c r="G50" s="794"/>
    </row>
    <row r="53" spans="1:7" ht="60" customHeight="1">
      <c r="A53" s="793" t="s">
        <v>518</v>
      </c>
      <c r="B53" s="793"/>
      <c r="C53" s="793"/>
      <c r="D53" s="793"/>
      <c r="E53" s="793"/>
      <c r="F53" s="793"/>
      <c r="G53" s="794"/>
    </row>
    <row r="54" spans="1:7" ht="24">
      <c r="A54" s="795" t="s">
        <v>0</v>
      </c>
      <c r="B54" s="795"/>
      <c r="C54" s="796" t="s">
        <v>19</v>
      </c>
      <c r="D54" s="797" t="s">
        <v>20</v>
      </c>
      <c r="E54" s="797" t="s">
        <v>21</v>
      </c>
      <c r="F54" s="798" t="s">
        <v>22</v>
      </c>
      <c r="G54" s="794"/>
    </row>
    <row r="55" spans="1:7" ht="23">
      <c r="A55" s="799" t="s">
        <v>16</v>
      </c>
      <c r="B55" s="800" t="s">
        <v>93</v>
      </c>
      <c r="C55" s="801">
        <v>30</v>
      </c>
      <c r="D55" s="802">
        <v>3.6585365853658534</v>
      </c>
      <c r="E55" s="802">
        <v>4.7244094488188972</v>
      </c>
      <c r="F55" s="803">
        <v>4.7244094488188972</v>
      </c>
      <c r="G55" s="794"/>
    </row>
    <row r="56" spans="1:7">
      <c r="A56" s="804"/>
      <c r="B56" s="805" t="s">
        <v>94</v>
      </c>
      <c r="C56" s="806">
        <v>141</v>
      </c>
      <c r="D56" s="807">
        <v>17.195121951219512</v>
      </c>
      <c r="E56" s="807">
        <v>22.204724409448819</v>
      </c>
      <c r="F56" s="808">
        <v>26.929133858267718</v>
      </c>
      <c r="G56" s="794"/>
    </row>
    <row r="57" spans="1:7">
      <c r="A57" s="804"/>
      <c r="B57" s="805" t="s">
        <v>95</v>
      </c>
      <c r="C57" s="806">
        <v>199</v>
      </c>
      <c r="D57" s="807">
        <v>24.268292682926827</v>
      </c>
      <c r="E57" s="807">
        <v>31.338582677165356</v>
      </c>
      <c r="F57" s="808">
        <v>58.267716535433067</v>
      </c>
      <c r="G57" s="794"/>
    </row>
    <row r="58" spans="1:7" ht="23">
      <c r="A58" s="804"/>
      <c r="B58" s="805" t="s">
        <v>96</v>
      </c>
      <c r="C58" s="806">
        <v>198</v>
      </c>
      <c r="D58" s="807">
        <v>24.146341463414632</v>
      </c>
      <c r="E58" s="807">
        <v>31.181102362204726</v>
      </c>
      <c r="F58" s="808">
        <v>89.448818897637793</v>
      </c>
      <c r="G58" s="794"/>
    </row>
    <row r="59" spans="1:7">
      <c r="A59" s="804"/>
      <c r="B59" s="805" t="s">
        <v>97</v>
      </c>
      <c r="C59" s="806">
        <v>47</v>
      </c>
      <c r="D59" s="807">
        <v>5.7317073170731714</v>
      </c>
      <c r="E59" s="807">
        <v>7.4015748031496065</v>
      </c>
      <c r="F59" s="808">
        <v>96.850393700787393</v>
      </c>
      <c r="G59" s="794"/>
    </row>
    <row r="60" spans="1:7" ht="34.5">
      <c r="A60" s="804"/>
      <c r="B60" s="805" t="s">
        <v>98</v>
      </c>
      <c r="C60" s="806">
        <v>20</v>
      </c>
      <c r="D60" s="807">
        <v>2.4390243902439024</v>
      </c>
      <c r="E60" s="807">
        <v>3.1496062992125982</v>
      </c>
      <c r="F60" s="808">
        <v>100</v>
      </c>
      <c r="G60" s="794"/>
    </row>
    <row r="61" spans="1:7">
      <c r="A61" s="804"/>
      <c r="B61" s="805" t="s">
        <v>27</v>
      </c>
      <c r="C61" s="806">
        <v>635</v>
      </c>
      <c r="D61" s="807">
        <v>77.439024390243901</v>
      </c>
      <c r="E61" s="807">
        <v>100</v>
      </c>
      <c r="F61" s="809"/>
      <c r="G61" s="794"/>
    </row>
    <row r="62" spans="1:7">
      <c r="A62" s="805" t="s">
        <v>17</v>
      </c>
      <c r="B62" s="805" t="s">
        <v>28</v>
      </c>
      <c r="C62" s="806">
        <v>185</v>
      </c>
      <c r="D62" s="807">
        <v>22.560975609756099</v>
      </c>
      <c r="E62" s="810"/>
      <c r="F62" s="809"/>
      <c r="G62" s="794"/>
    </row>
    <row r="63" spans="1:7">
      <c r="A63" s="811" t="s">
        <v>27</v>
      </c>
      <c r="B63" s="811"/>
      <c r="C63" s="812">
        <v>820</v>
      </c>
      <c r="D63" s="813">
        <v>100</v>
      </c>
      <c r="E63" s="814"/>
      <c r="F63" s="815"/>
      <c r="G63" s="794"/>
    </row>
    <row r="66" spans="1:7" ht="60" customHeight="1">
      <c r="A66" s="793" t="s">
        <v>519</v>
      </c>
      <c r="B66" s="793"/>
      <c r="C66" s="793"/>
      <c r="D66" s="793"/>
      <c r="E66" s="793"/>
      <c r="F66" s="793"/>
      <c r="G66" s="794"/>
    </row>
    <row r="67" spans="1:7" ht="24">
      <c r="A67" s="795" t="s">
        <v>0</v>
      </c>
      <c r="B67" s="795"/>
      <c r="C67" s="796" t="s">
        <v>19</v>
      </c>
      <c r="D67" s="797" t="s">
        <v>20</v>
      </c>
      <c r="E67" s="797" t="s">
        <v>21</v>
      </c>
      <c r="F67" s="798" t="s">
        <v>22</v>
      </c>
      <c r="G67" s="794"/>
    </row>
    <row r="68" spans="1:7" ht="23">
      <c r="A68" s="799" t="s">
        <v>16</v>
      </c>
      <c r="B68" s="800" t="s">
        <v>93</v>
      </c>
      <c r="C68" s="801">
        <v>59</v>
      </c>
      <c r="D68" s="802">
        <v>7.1951219512195115</v>
      </c>
      <c r="E68" s="802">
        <v>9.2331768388106426</v>
      </c>
      <c r="F68" s="803">
        <v>9.2331768388106426</v>
      </c>
      <c r="G68" s="794"/>
    </row>
    <row r="69" spans="1:7">
      <c r="A69" s="804"/>
      <c r="B69" s="805" t="s">
        <v>94</v>
      </c>
      <c r="C69" s="806">
        <v>242</v>
      </c>
      <c r="D69" s="807">
        <v>29.512195121951219</v>
      </c>
      <c r="E69" s="807">
        <v>37.871674491392803</v>
      </c>
      <c r="F69" s="808">
        <v>47.104851330203445</v>
      </c>
      <c r="G69" s="794"/>
    </row>
    <row r="70" spans="1:7">
      <c r="A70" s="804"/>
      <c r="B70" s="805" t="s">
        <v>95</v>
      </c>
      <c r="C70" s="806">
        <v>214</v>
      </c>
      <c r="D70" s="807">
        <v>26.097560975609756</v>
      </c>
      <c r="E70" s="807">
        <v>33.489827856025038</v>
      </c>
      <c r="F70" s="808">
        <v>80.594679186228475</v>
      </c>
      <c r="G70" s="794"/>
    </row>
    <row r="71" spans="1:7" ht="23">
      <c r="A71" s="804"/>
      <c r="B71" s="805" t="s">
        <v>96</v>
      </c>
      <c r="C71" s="806">
        <v>96</v>
      </c>
      <c r="D71" s="807">
        <v>11.707317073170733</v>
      </c>
      <c r="E71" s="807">
        <v>15.023474178403756</v>
      </c>
      <c r="F71" s="808">
        <v>95.618153364632235</v>
      </c>
      <c r="G71" s="794"/>
    </row>
    <row r="72" spans="1:7">
      <c r="A72" s="804"/>
      <c r="B72" s="805" t="s">
        <v>97</v>
      </c>
      <c r="C72" s="806">
        <v>21</v>
      </c>
      <c r="D72" s="807">
        <v>2.5609756097560976</v>
      </c>
      <c r="E72" s="807">
        <v>3.286384976525822</v>
      </c>
      <c r="F72" s="808">
        <v>98.904538341158059</v>
      </c>
      <c r="G72" s="794"/>
    </row>
    <row r="73" spans="1:7" ht="34.5">
      <c r="A73" s="804"/>
      <c r="B73" s="805" t="s">
        <v>98</v>
      </c>
      <c r="C73" s="806">
        <v>7</v>
      </c>
      <c r="D73" s="807">
        <v>0.85365853658536595</v>
      </c>
      <c r="E73" s="807">
        <v>1.0954616588419406</v>
      </c>
      <c r="F73" s="808">
        <v>100</v>
      </c>
      <c r="G73" s="794"/>
    </row>
    <row r="74" spans="1:7">
      <c r="A74" s="804"/>
      <c r="B74" s="805" t="s">
        <v>27</v>
      </c>
      <c r="C74" s="806">
        <v>639</v>
      </c>
      <c r="D74" s="807">
        <v>77.926829268292693</v>
      </c>
      <c r="E74" s="807">
        <v>100</v>
      </c>
      <c r="F74" s="809"/>
      <c r="G74" s="794"/>
    </row>
    <row r="75" spans="1:7">
      <c r="A75" s="805" t="s">
        <v>17</v>
      </c>
      <c r="B75" s="805" t="s">
        <v>28</v>
      </c>
      <c r="C75" s="806">
        <v>181</v>
      </c>
      <c r="D75" s="807">
        <v>22.073170731707318</v>
      </c>
      <c r="E75" s="810"/>
      <c r="F75" s="809"/>
      <c r="G75" s="794"/>
    </row>
    <row r="76" spans="1:7">
      <c r="A76" s="811" t="s">
        <v>27</v>
      </c>
      <c r="B76" s="811"/>
      <c r="C76" s="812">
        <v>820</v>
      </c>
      <c r="D76" s="813">
        <v>100</v>
      </c>
      <c r="E76" s="814"/>
      <c r="F76" s="815"/>
      <c r="G76" s="794"/>
    </row>
    <row r="79" spans="1:7">
      <c r="A79" s="19" t="s">
        <v>174</v>
      </c>
    </row>
    <row r="80" spans="1:7">
      <c r="A80" s="8" t="s">
        <v>734</v>
      </c>
    </row>
    <row r="81" spans="1:2">
      <c r="A81" s="19"/>
    </row>
    <row r="83" spans="1:2">
      <c r="A83" s="19"/>
    </row>
    <row r="85" spans="1:2">
      <c r="A85" s="19"/>
    </row>
    <row r="87" spans="1:2">
      <c r="A87" s="19"/>
    </row>
    <row r="89" spans="1:2">
      <c r="A89" s="19"/>
    </row>
    <row r="91" spans="1:2">
      <c r="A91" s="19"/>
      <c r="B91" s="349">
        <f>MIN(C74,C61,C48,C35,C22,C9)</f>
        <v>635</v>
      </c>
    </row>
    <row r="92" spans="1:2">
      <c r="B92" s="349">
        <f>MAX(C74,C61,C48,C35,C22,C9)</f>
        <v>639</v>
      </c>
    </row>
  </sheetData>
  <mergeCells count="30">
    <mergeCell ref="A42:A48"/>
    <mergeCell ref="A50:B50"/>
    <mergeCell ref="A53:F53"/>
    <mergeCell ref="A54:B54"/>
    <mergeCell ref="A55:A61"/>
    <mergeCell ref="A28:B28"/>
    <mergeCell ref="A29:A35"/>
    <mergeCell ref="A37:B37"/>
    <mergeCell ref="A40:F40"/>
    <mergeCell ref="A41:B41"/>
    <mergeCell ref="A14:F14"/>
    <mergeCell ref="A15:B15"/>
    <mergeCell ref="A16:A22"/>
    <mergeCell ref="A24:B24"/>
    <mergeCell ref="A27:F27"/>
    <mergeCell ref="I1:J1"/>
    <mergeCell ref="K1:L1"/>
    <mergeCell ref="M1:N1"/>
    <mergeCell ref="O1:P1"/>
    <mergeCell ref="Q1:R1"/>
    <mergeCell ref="S1:T1"/>
    <mergeCell ref="A1:F1"/>
    <mergeCell ref="A2:B2"/>
    <mergeCell ref="A3:A9"/>
    <mergeCell ref="A11:B11"/>
    <mergeCell ref="A63:B63"/>
    <mergeCell ref="A66:F66"/>
    <mergeCell ref="A67:B67"/>
    <mergeCell ref="A68:A74"/>
    <mergeCell ref="A76:B76"/>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2"/>
  <sheetViews>
    <sheetView zoomScale="58" zoomScaleNormal="100" workbookViewId="0">
      <selection sqref="A1:F1"/>
    </sheetView>
  </sheetViews>
  <sheetFormatPr baseColWidth="10" defaultColWidth="10.81640625" defaultRowHeight="14.5"/>
  <cols>
    <col min="1" max="7" width="10.81640625" style="8"/>
    <col min="8" max="9" width="22" style="8" customWidth="1"/>
    <col min="10" max="35" width="10.81640625" style="8"/>
    <col min="36" max="37" width="12.1796875" style="8" customWidth="1"/>
    <col min="38" max="16384" width="10.81640625" style="8"/>
  </cols>
  <sheetData>
    <row r="1" spans="1:52" ht="92.5" customHeight="1">
      <c r="A1" s="818" t="s">
        <v>526</v>
      </c>
      <c r="B1" s="818"/>
      <c r="C1" s="818"/>
      <c r="D1" s="818"/>
      <c r="E1" s="818"/>
      <c r="F1" s="818"/>
      <c r="G1" s="819"/>
      <c r="J1" s="8" t="s">
        <v>576</v>
      </c>
      <c r="L1" s="8" t="s">
        <v>577</v>
      </c>
      <c r="N1" s="8" t="s">
        <v>578</v>
      </c>
      <c r="P1" s="8" t="s">
        <v>579</v>
      </c>
      <c r="R1" s="8" t="s">
        <v>580</v>
      </c>
      <c r="T1" s="8" t="s">
        <v>581</v>
      </c>
      <c r="V1" s="8" t="s">
        <v>582</v>
      </c>
      <c r="X1" s="8" t="s">
        <v>583</v>
      </c>
      <c r="Z1" s="8" t="s">
        <v>584</v>
      </c>
      <c r="AB1" s="8" t="s">
        <v>585</v>
      </c>
      <c r="AD1" s="8" t="s">
        <v>586</v>
      </c>
      <c r="AF1" s="8" t="s">
        <v>587</v>
      </c>
      <c r="AH1" s="8" t="s">
        <v>588</v>
      </c>
      <c r="AJ1" s="8" t="s">
        <v>589</v>
      </c>
      <c r="AL1" s="8" t="s">
        <v>590</v>
      </c>
      <c r="AN1" s="8" t="s">
        <v>591</v>
      </c>
      <c r="AP1" s="8" t="s">
        <v>592</v>
      </c>
      <c r="AR1" s="8" t="s">
        <v>593</v>
      </c>
      <c r="AT1" s="8" t="s">
        <v>594</v>
      </c>
      <c r="AV1" s="8" t="s">
        <v>595</v>
      </c>
      <c r="AX1" s="8" t="s">
        <v>596</v>
      </c>
      <c r="AZ1" s="8" t="s">
        <v>597</v>
      </c>
    </row>
    <row r="2" spans="1:52" ht="147" customHeight="1">
      <c r="A2" s="820" t="s">
        <v>0</v>
      </c>
      <c r="B2" s="820"/>
      <c r="C2" s="821" t="s">
        <v>19</v>
      </c>
      <c r="D2" s="822" t="s">
        <v>20</v>
      </c>
      <c r="E2" s="822" t="s">
        <v>21</v>
      </c>
      <c r="F2" s="823" t="s">
        <v>22</v>
      </c>
      <c r="G2" s="819"/>
      <c r="I2" s="817" t="s">
        <v>135</v>
      </c>
      <c r="J2" s="817"/>
      <c r="K2" s="817" t="s">
        <v>554</v>
      </c>
      <c r="L2" s="817"/>
      <c r="M2" s="817" t="s">
        <v>555</v>
      </c>
      <c r="N2" s="817"/>
      <c r="O2" s="817" t="s">
        <v>556</v>
      </c>
      <c r="P2" s="817"/>
      <c r="Q2" s="817" t="s">
        <v>557</v>
      </c>
      <c r="R2" s="817"/>
      <c r="S2" s="817" t="s">
        <v>136</v>
      </c>
      <c r="T2" s="817"/>
      <c r="U2" s="817" t="s">
        <v>558</v>
      </c>
      <c r="V2" s="817"/>
      <c r="W2" s="817" t="s">
        <v>559</v>
      </c>
      <c r="X2" s="817"/>
      <c r="Y2" s="817" t="s">
        <v>560</v>
      </c>
      <c r="Z2" s="817"/>
      <c r="AA2" s="817" t="s">
        <v>561</v>
      </c>
      <c r="AB2" s="817"/>
      <c r="AC2" s="817" t="s">
        <v>123</v>
      </c>
      <c r="AD2" s="817"/>
      <c r="AE2" s="817" t="s">
        <v>131</v>
      </c>
      <c r="AF2" s="817"/>
      <c r="AG2" s="817" t="s">
        <v>562</v>
      </c>
      <c r="AH2" s="817"/>
      <c r="AI2" s="817" t="s">
        <v>134</v>
      </c>
      <c r="AJ2" s="817"/>
      <c r="AK2" s="817" t="s">
        <v>563</v>
      </c>
      <c r="AL2" s="817"/>
      <c r="AM2" s="817" t="s">
        <v>564</v>
      </c>
      <c r="AN2" s="817"/>
      <c r="AO2" s="817" t="s">
        <v>565</v>
      </c>
      <c r="AP2" s="817"/>
      <c r="AQ2" s="817" t="s">
        <v>566</v>
      </c>
      <c r="AR2" s="817"/>
      <c r="AS2" s="817" t="s">
        <v>567</v>
      </c>
      <c r="AT2" s="817"/>
      <c r="AU2" s="817" t="s">
        <v>568</v>
      </c>
      <c r="AV2" s="817"/>
      <c r="AW2" s="817" t="s">
        <v>569</v>
      </c>
      <c r="AX2" s="817"/>
      <c r="AY2" s="817" t="s">
        <v>570</v>
      </c>
      <c r="AZ2" s="817"/>
    </row>
    <row r="3" spans="1:52" ht="34.5">
      <c r="A3" s="824" t="s">
        <v>16</v>
      </c>
      <c r="B3" s="825" t="s">
        <v>527</v>
      </c>
      <c r="C3" s="826">
        <v>174</v>
      </c>
      <c r="D3" s="827">
        <v>21.219512195121951</v>
      </c>
      <c r="E3" s="827">
        <v>27.488151658767773</v>
      </c>
      <c r="F3" s="828">
        <v>27.488151658767773</v>
      </c>
      <c r="G3" s="819"/>
      <c r="I3" s="8" t="s">
        <v>715</v>
      </c>
      <c r="J3" s="8" t="s">
        <v>333</v>
      </c>
      <c r="K3" s="8" t="s">
        <v>715</v>
      </c>
      <c r="L3" s="8" t="s">
        <v>333</v>
      </c>
      <c r="M3" s="8" t="s">
        <v>715</v>
      </c>
      <c r="N3" s="8" t="s">
        <v>333</v>
      </c>
      <c r="O3" s="8" t="s">
        <v>715</v>
      </c>
      <c r="P3" s="8" t="s">
        <v>333</v>
      </c>
      <c r="Q3" s="8" t="s">
        <v>715</v>
      </c>
      <c r="R3" s="8" t="s">
        <v>333</v>
      </c>
      <c r="S3" s="8" t="s">
        <v>715</v>
      </c>
      <c r="T3" s="8" t="s">
        <v>333</v>
      </c>
      <c r="U3" s="8" t="s">
        <v>715</v>
      </c>
      <c r="V3" s="8" t="s">
        <v>333</v>
      </c>
      <c r="W3" s="8" t="s">
        <v>715</v>
      </c>
      <c r="X3" s="8" t="s">
        <v>333</v>
      </c>
      <c r="Y3" s="8" t="s">
        <v>715</v>
      </c>
      <c r="Z3" s="8" t="s">
        <v>333</v>
      </c>
      <c r="AA3" s="8" t="s">
        <v>715</v>
      </c>
      <c r="AB3" s="8" t="s">
        <v>333</v>
      </c>
      <c r="AC3" s="8" t="s">
        <v>715</v>
      </c>
      <c r="AD3" s="8" t="s">
        <v>333</v>
      </c>
      <c r="AE3" s="8" t="s">
        <v>715</v>
      </c>
      <c r="AF3" s="8" t="s">
        <v>333</v>
      </c>
      <c r="AG3" s="8" t="s">
        <v>715</v>
      </c>
      <c r="AH3" s="8" t="s">
        <v>333</v>
      </c>
      <c r="AI3" s="8" t="s">
        <v>715</v>
      </c>
      <c r="AJ3" s="8" t="s">
        <v>333</v>
      </c>
      <c r="AK3" s="8" t="s">
        <v>715</v>
      </c>
      <c r="AL3" s="8" t="s">
        <v>333</v>
      </c>
      <c r="AM3" s="8" t="s">
        <v>715</v>
      </c>
      <c r="AN3" s="8" t="s">
        <v>333</v>
      </c>
      <c r="AO3" s="8" t="s">
        <v>715</v>
      </c>
      <c r="AP3" s="8" t="s">
        <v>333</v>
      </c>
      <c r="AQ3" s="8" t="s">
        <v>715</v>
      </c>
      <c r="AR3" s="8" t="s">
        <v>333</v>
      </c>
      <c r="AS3" s="8" t="s">
        <v>715</v>
      </c>
      <c r="AT3" s="8" t="s">
        <v>333</v>
      </c>
      <c r="AU3" s="8" t="s">
        <v>715</v>
      </c>
      <c r="AV3" s="8" t="s">
        <v>333</v>
      </c>
      <c r="AW3" s="8" t="s">
        <v>715</v>
      </c>
      <c r="AX3" s="8" t="s">
        <v>333</v>
      </c>
      <c r="AY3" s="8" t="s">
        <v>715</v>
      </c>
      <c r="AZ3" s="8" t="s">
        <v>333</v>
      </c>
    </row>
    <row r="4" spans="1:52" ht="23">
      <c r="A4" s="829"/>
      <c r="B4" s="830" t="s">
        <v>528</v>
      </c>
      <c r="C4" s="831">
        <v>203</v>
      </c>
      <c r="D4" s="832">
        <v>24.756097560975611</v>
      </c>
      <c r="E4" s="832">
        <v>32.069510268562404</v>
      </c>
      <c r="F4" s="833">
        <v>59.557661927330173</v>
      </c>
      <c r="H4" s="230" t="s">
        <v>532</v>
      </c>
      <c r="I4" s="827">
        <v>2.0537124802527646</v>
      </c>
      <c r="J4" s="231">
        <v>2.5243229029713383</v>
      </c>
      <c r="K4" s="827">
        <v>0.9569377990430622</v>
      </c>
      <c r="L4" s="231">
        <v>1.3245033112582782</v>
      </c>
      <c r="M4" s="827">
        <v>4.7463175122749588</v>
      </c>
      <c r="N4" s="231">
        <v>6.6792861005949167</v>
      </c>
      <c r="O4" s="827">
        <v>0.31796502384737679</v>
      </c>
      <c r="P4" s="231">
        <v>0.42194092827004215</v>
      </c>
      <c r="Q4" s="827">
        <v>0.31796502384737679</v>
      </c>
      <c r="R4" s="231">
        <v>0.83791568473422373</v>
      </c>
      <c r="S4" s="827">
        <v>15.822784810126583</v>
      </c>
      <c r="T4" s="231">
        <v>16.715001318217769</v>
      </c>
      <c r="U4" s="827">
        <v>4.3338683788121983</v>
      </c>
      <c r="V4" s="231">
        <v>3.8726790450928381</v>
      </c>
      <c r="W4" s="827">
        <v>7.6311605723370421</v>
      </c>
      <c r="X4" s="231">
        <v>7.3447820343461032</v>
      </c>
      <c r="Y4" s="827">
        <v>2.054794520547945</v>
      </c>
      <c r="Z4" s="231">
        <v>2.0947470190138575</v>
      </c>
      <c r="AA4" s="827">
        <v>3.0354131534569984</v>
      </c>
      <c r="AB4" s="231">
        <v>2.185017026106697</v>
      </c>
      <c r="AC4" s="827">
        <v>4.1806020066889635</v>
      </c>
      <c r="AD4" s="231">
        <v>3.7160288408208544</v>
      </c>
      <c r="AE4" s="827">
        <v>3.8917089678511001</v>
      </c>
      <c r="AF4" s="231">
        <v>3.1074282332050904</v>
      </c>
      <c r="AG4" s="827">
        <v>2.3931623931623935</v>
      </c>
      <c r="AH4" s="231">
        <v>1.5551643192488263</v>
      </c>
      <c r="AI4" s="827">
        <v>13.636363636363635</v>
      </c>
      <c r="AJ4" s="231">
        <v>10.45481393975192</v>
      </c>
      <c r="AK4" s="827">
        <v>7.4918566775244306</v>
      </c>
      <c r="AL4" s="231">
        <v>6.7176406335335876</v>
      </c>
      <c r="AM4" s="827">
        <v>2.1276595744680851</v>
      </c>
      <c r="AN4" s="231">
        <v>2.6604498080087766</v>
      </c>
      <c r="AO4" s="827">
        <v>1.929260450160772</v>
      </c>
      <c r="AP4" s="231">
        <v>2.8184281842818426</v>
      </c>
      <c r="AQ4" s="827">
        <v>0.16051364365971107</v>
      </c>
      <c r="AR4" s="231">
        <v>0.56360708534621573</v>
      </c>
      <c r="AS4" s="827">
        <v>0.47543581616481778</v>
      </c>
      <c r="AT4" s="231">
        <v>0.58078141499472014</v>
      </c>
      <c r="AU4" s="827">
        <v>27.643784786641927</v>
      </c>
      <c r="AV4" s="231">
        <v>24.057971014492754</v>
      </c>
      <c r="AW4" s="827">
        <v>30.276816608996537</v>
      </c>
      <c r="AX4" s="231">
        <v>29.978972664463804</v>
      </c>
      <c r="AY4" s="827">
        <v>51.768488745980711</v>
      </c>
      <c r="AZ4" s="231">
        <v>50.571960627826549</v>
      </c>
    </row>
    <row r="5" spans="1:52" ht="34.5">
      <c r="A5" s="829"/>
      <c r="B5" s="830" t="s">
        <v>529</v>
      </c>
      <c r="C5" s="831">
        <v>167</v>
      </c>
      <c r="D5" s="832">
        <v>20.365853658536583</v>
      </c>
      <c r="E5" s="832">
        <v>26.382306477093209</v>
      </c>
      <c r="F5" s="833">
        <v>85.939968404423382</v>
      </c>
      <c r="H5" s="230" t="s">
        <v>531</v>
      </c>
      <c r="I5" s="832">
        <v>3.3175355450236967</v>
      </c>
      <c r="J5" s="231">
        <v>5.0749408361819617</v>
      </c>
      <c r="K5" s="832">
        <v>1.5948963317384368</v>
      </c>
      <c r="L5" s="231">
        <v>3.3112582781456954</v>
      </c>
      <c r="M5" s="832">
        <v>18.330605564648117</v>
      </c>
      <c r="N5" s="231">
        <v>21.254732287723094</v>
      </c>
      <c r="O5" s="832">
        <v>1.7488076311605723</v>
      </c>
      <c r="P5" s="231">
        <v>3.6919831223628692</v>
      </c>
      <c r="Q5" s="832">
        <v>1.2718600953895072</v>
      </c>
      <c r="R5" s="231">
        <v>1.9114951557999476</v>
      </c>
      <c r="S5" s="832">
        <v>37.5</v>
      </c>
      <c r="T5" s="231">
        <v>38.861059847086736</v>
      </c>
      <c r="U5" s="832">
        <v>17.174959871589085</v>
      </c>
      <c r="V5" s="231">
        <v>20.50397877984085</v>
      </c>
      <c r="W5" s="832">
        <v>19.713831478537362</v>
      </c>
      <c r="X5" s="231">
        <v>23.513870541611624</v>
      </c>
      <c r="Y5" s="832">
        <v>8.9041095890410951</v>
      </c>
      <c r="Z5" s="231">
        <v>12.085078955849179</v>
      </c>
      <c r="AA5" s="832">
        <v>14.839797639123104</v>
      </c>
      <c r="AB5" s="231">
        <v>16.657207718501702</v>
      </c>
      <c r="AC5" s="832">
        <v>21.070234113712374</v>
      </c>
      <c r="AD5" s="231">
        <v>21.048252911813645</v>
      </c>
      <c r="AE5" s="832">
        <v>11.167512690355331</v>
      </c>
      <c r="AF5" s="231">
        <v>13.820656999112163</v>
      </c>
      <c r="AG5" s="832">
        <v>10.427350427350428</v>
      </c>
      <c r="AH5" s="231">
        <v>11.120892018779342</v>
      </c>
      <c r="AI5" s="832">
        <v>33.74125874125874</v>
      </c>
      <c r="AJ5" s="231">
        <v>31.157708210277612</v>
      </c>
      <c r="AK5" s="832">
        <v>27.198697068403909</v>
      </c>
      <c r="AL5" s="231">
        <v>26.59748771163299</v>
      </c>
      <c r="AM5" s="832">
        <v>7.3649754500818325</v>
      </c>
      <c r="AN5" s="231">
        <v>10.202962150301701</v>
      </c>
      <c r="AO5" s="832">
        <v>8.0385852090032159</v>
      </c>
      <c r="AP5" s="231">
        <v>9.7560975609756095</v>
      </c>
      <c r="AQ5" s="832">
        <v>2.5682182985553772</v>
      </c>
      <c r="AR5" s="231">
        <v>2.764358561460011</v>
      </c>
      <c r="AS5" s="832">
        <v>0.79239302694136293</v>
      </c>
      <c r="AT5" s="231">
        <v>1.3199577613516367</v>
      </c>
      <c r="AU5" s="832">
        <v>36.734693877551024</v>
      </c>
      <c r="AV5" s="231">
        <v>37.584541062801932</v>
      </c>
      <c r="AW5" s="832">
        <v>35.121107266435985</v>
      </c>
      <c r="AX5" s="231">
        <v>33.974166416341248</v>
      </c>
      <c r="AY5" s="832">
        <v>29.7427652733119</v>
      </c>
      <c r="AZ5" s="231">
        <v>30.593242883745674</v>
      </c>
    </row>
    <row r="6" spans="1:52" ht="34.5">
      <c r="A6" s="829"/>
      <c r="B6" s="830" t="s">
        <v>530</v>
      </c>
      <c r="C6" s="831">
        <v>55</v>
      </c>
      <c r="D6" s="832">
        <v>6.7073170731707323</v>
      </c>
      <c r="E6" s="832">
        <v>8.6887835703001581</v>
      </c>
      <c r="F6" s="833">
        <v>94.628751974723542</v>
      </c>
      <c r="H6" s="230" t="s">
        <v>530</v>
      </c>
      <c r="I6" s="832">
        <v>8.6887835703001581</v>
      </c>
      <c r="J6" s="231">
        <v>9.571391007099658</v>
      </c>
      <c r="K6" s="832">
        <v>7.1770334928229662</v>
      </c>
      <c r="L6" s="231">
        <v>9.1655629139072854</v>
      </c>
      <c r="M6" s="832">
        <v>27.33224222585925</v>
      </c>
      <c r="N6" s="231">
        <v>27.501352082206598</v>
      </c>
      <c r="O6" s="832">
        <v>12.400635930047695</v>
      </c>
      <c r="P6" s="231">
        <v>13.897679324894515</v>
      </c>
      <c r="Q6" s="832">
        <v>4.7694753577106521</v>
      </c>
      <c r="R6" s="231">
        <v>4.6870908614820639</v>
      </c>
      <c r="S6" s="832">
        <v>34.018987341772153</v>
      </c>
      <c r="T6" s="231">
        <v>31.136303717374108</v>
      </c>
      <c r="U6" s="832">
        <v>42.215088282504013</v>
      </c>
      <c r="V6" s="231">
        <v>41.273209549071616</v>
      </c>
      <c r="W6" s="832">
        <v>32.432432432432435</v>
      </c>
      <c r="X6" s="231">
        <v>29.352708058124172</v>
      </c>
      <c r="Y6" s="832">
        <v>27.56849315068493</v>
      </c>
      <c r="Z6" s="231">
        <v>28.359651949726072</v>
      </c>
      <c r="AA6" s="832">
        <v>34.90725126475548</v>
      </c>
      <c r="AB6" s="231">
        <v>36.833144154370032</v>
      </c>
      <c r="AC6" s="832">
        <v>42.474916387959865</v>
      </c>
      <c r="AD6" s="231">
        <v>42.623405435385472</v>
      </c>
      <c r="AE6" s="832">
        <v>25.549915397631136</v>
      </c>
      <c r="AF6" s="231">
        <v>29.387392719739569</v>
      </c>
      <c r="AG6" s="832">
        <v>37.777777777777779</v>
      </c>
      <c r="AH6" s="231">
        <v>33.77347417840376</v>
      </c>
      <c r="AI6" s="832">
        <v>38.811188811188813</v>
      </c>
      <c r="AJ6" s="231">
        <v>38.511518015357353</v>
      </c>
      <c r="AK6" s="832">
        <v>32.899022801302927</v>
      </c>
      <c r="AL6" s="231">
        <v>32.332058984161662</v>
      </c>
      <c r="AM6" s="832">
        <v>16.693944353518823</v>
      </c>
      <c r="AN6" s="231">
        <v>19.089413055403181</v>
      </c>
      <c r="AO6" s="832">
        <v>10.289389067524116</v>
      </c>
      <c r="AP6" s="231">
        <v>12.872628726287264</v>
      </c>
      <c r="AQ6" s="832">
        <v>8.346709470304976</v>
      </c>
      <c r="AR6" s="231">
        <v>9.7691894793344076</v>
      </c>
      <c r="AS6" s="832">
        <v>0.95087163232963556</v>
      </c>
      <c r="AT6" s="231">
        <v>2.9303062302006335</v>
      </c>
      <c r="AU6" s="832">
        <v>24.304267161410017</v>
      </c>
      <c r="AV6" s="231">
        <v>24.508856682769725</v>
      </c>
      <c r="AW6" s="832">
        <v>19.896193771626297</v>
      </c>
      <c r="AX6" s="231">
        <v>18.654250525683388</v>
      </c>
      <c r="AY6" s="832">
        <v>11.254019292604502</v>
      </c>
      <c r="AZ6" s="231">
        <v>11.625432295823357</v>
      </c>
    </row>
    <row r="7" spans="1:52" ht="23">
      <c r="A7" s="829"/>
      <c r="B7" s="830" t="s">
        <v>531</v>
      </c>
      <c r="C7" s="831">
        <v>21</v>
      </c>
      <c r="D7" s="832">
        <v>2.5609756097560976</v>
      </c>
      <c r="E7" s="832">
        <v>3.3175355450236967</v>
      </c>
      <c r="F7" s="833">
        <v>97.94628751974723</v>
      </c>
      <c r="H7" s="230" t="s">
        <v>529</v>
      </c>
      <c r="I7" s="832">
        <v>26.382306477093209</v>
      </c>
      <c r="J7" s="231">
        <v>29.240073626084673</v>
      </c>
      <c r="K7" s="832">
        <v>27.27272727272727</v>
      </c>
      <c r="L7" s="231">
        <v>33.774834437086092</v>
      </c>
      <c r="M7" s="832">
        <v>33.551554828150572</v>
      </c>
      <c r="N7" s="231">
        <v>29.881016765819364</v>
      </c>
      <c r="O7" s="832">
        <v>49.602543720190781</v>
      </c>
      <c r="P7" s="231">
        <v>48.68143459915612</v>
      </c>
      <c r="Q7" s="832">
        <v>31.160572337042925</v>
      </c>
      <c r="R7" s="231">
        <v>29.405603561141657</v>
      </c>
      <c r="S7" s="832">
        <v>7.2784810126582276</v>
      </c>
      <c r="T7" s="231">
        <v>8.5684155022409705</v>
      </c>
      <c r="U7" s="832">
        <v>26.966292134831459</v>
      </c>
      <c r="V7" s="231">
        <v>26.525198938992045</v>
      </c>
      <c r="W7" s="832">
        <v>25.278219395866451</v>
      </c>
      <c r="X7" s="231">
        <v>24.332892998678997</v>
      </c>
      <c r="Y7" s="832">
        <v>43.493150684931507</v>
      </c>
      <c r="Z7" s="231">
        <v>39.735739606832098</v>
      </c>
      <c r="AA7" s="832">
        <v>30.354131534569984</v>
      </c>
      <c r="AB7" s="231">
        <v>31.129398410896709</v>
      </c>
      <c r="AC7" s="832">
        <v>21.906354515050168</v>
      </c>
      <c r="AD7" s="231">
        <v>23.23904603438713</v>
      </c>
      <c r="AE7" s="832">
        <v>37.901861252115062</v>
      </c>
      <c r="AF7" s="231">
        <v>35.483870967741936</v>
      </c>
      <c r="AG7" s="832">
        <v>36.068376068376068</v>
      </c>
      <c r="AH7" s="231">
        <v>37.470657276995304</v>
      </c>
      <c r="AI7" s="832">
        <v>10.13986013986014</v>
      </c>
      <c r="AJ7" s="231">
        <v>13.644418192557589</v>
      </c>
      <c r="AK7" s="832">
        <v>18.729641693811075</v>
      </c>
      <c r="AL7" s="231">
        <v>20.862916439104314</v>
      </c>
      <c r="AM7" s="832">
        <v>29.132569558101473</v>
      </c>
      <c r="AN7" s="231">
        <v>31.980252331321996</v>
      </c>
      <c r="AO7" s="832">
        <v>21.382636655948552</v>
      </c>
      <c r="AP7" s="231">
        <v>21.138211382113823</v>
      </c>
      <c r="AQ7" s="832">
        <v>37.239165329052973</v>
      </c>
      <c r="AR7" s="231">
        <v>35.346215780998392</v>
      </c>
      <c r="AS7" s="832">
        <v>11.251980982567353</v>
      </c>
      <c r="AT7" s="231">
        <v>15.337909186906018</v>
      </c>
      <c r="AU7" s="832">
        <v>3.8961038961038961</v>
      </c>
      <c r="AV7" s="231">
        <v>6.1191626409017719</v>
      </c>
      <c r="AW7" s="832">
        <v>4.844290657439446</v>
      </c>
      <c r="AX7" s="231">
        <v>6.1580054070291377</v>
      </c>
      <c r="AY7" s="832">
        <v>3.054662379421222</v>
      </c>
      <c r="AZ7" s="231">
        <v>3.4583665868582067</v>
      </c>
    </row>
    <row r="8" spans="1:52" ht="34.5">
      <c r="A8" s="829"/>
      <c r="B8" s="830" t="s">
        <v>532</v>
      </c>
      <c r="C8" s="831">
        <v>13</v>
      </c>
      <c r="D8" s="832">
        <v>1.5853658536585367</v>
      </c>
      <c r="E8" s="832">
        <v>2.0537124802527646</v>
      </c>
      <c r="F8" s="833">
        <v>100</v>
      </c>
      <c r="H8" s="230" t="s">
        <v>528</v>
      </c>
      <c r="I8" s="832">
        <v>32.069510268562404</v>
      </c>
      <c r="J8" s="231">
        <v>30.318169865895346</v>
      </c>
      <c r="K8" s="832">
        <v>36.04465709728867</v>
      </c>
      <c r="L8" s="231">
        <v>32.63576158940397</v>
      </c>
      <c r="M8" s="832">
        <v>12.438625204582651</v>
      </c>
      <c r="N8" s="231">
        <v>11.600865332612223</v>
      </c>
      <c r="O8" s="832">
        <v>25.278219395866451</v>
      </c>
      <c r="P8" s="231">
        <v>25.21097046413502</v>
      </c>
      <c r="Q8" s="832">
        <v>35.294117647058826</v>
      </c>
      <c r="R8" s="231">
        <v>35.53286200576067</v>
      </c>
      <c r="S8" s="832">
        <v>3.0063291139240507</v>
      </c>
      <c r="T8" s="231">
        <v>3.4010018455048772</v>
      </c>
      <c r="U8" s="832">
        <v>7.0626003210272872</v>
      </c>
      <c r="V8" s="231">
        <v>6.3925729442970827</v>
      </c>
      <c r="W8" s="832">
        <v>9.6979332273449916</v>
      </c>
      <c r="X8" s="231">
        <v>10.409511228533685</v>
      </c>
      <c r="Y8" s="832">
        <v>13.698630136986301</v>
      </c>
      <c r="Z8" s="231">
        <v>14.018691588785046</v>
      </c>
      <c r="AA8" s="832">
        <v>12.816188870151771</v>
      </c>
      <c r="AB8" s="231">
        <v>10.556186152099887</v>
      </c>
      <c r="AC8" s="832">
        <v>8.1939799331103682</v>
      </c>
      <c r="AD8" s="231">
        <v>7.5984470327232394</v>
      </c>
      <c r="AE8" s="832">
        <v>16.074450084602368</v>
      </c>
      <c r="AF8" s="231">
        <v>13.613495116898491</v>
      </c>
      <c r="AG8" s="832">
        <v>10.94017094017094</v>
      </c>
      <c r="AH8" s="231">
        <v>12.969483568075118</v>
      </c>
      <c r="AI8" s="832">
        <v>2.6223776223776225</v>
      </c>
      <c r="AJ8" s="231">
        <v>4.8730064973419962</v>
      </c>
      <c r="AK8" s="832">
        <v>10.912052117263844</v>
      </c>
      <c r="AL8" s="231">
        <v>10.349535772801747</v>
      </c>
      <c r="AM8" s="832">
        <v>28.477905073649758</v>
      </c>
      <c r="AN8" s="231">
        <v>24.712013165112452</v>
      </c>
      <c r="AO8" s="832">
        <v>27.170418006430868</v>
      </c>
      <c r="AP8" s="231">
        <v>27.018970189701896</v>
      </c>
      <c r="AQ8" s="832">
        <v>34.991974317817018</v>
      </c>
      <c r="AR8" s="231">
        <v>34.245840042941495</v>
      </c>
      <c r="AS8" s="832">
        <v>31.85419968304279</v>
      </c>
      <c r="AT8" s="231">
        <v>31.388595564941923</v>
      </c>
      <c r="AU8" s="832">
        <v>3.525046382189239</v>
      </c>
      <c r="AV8" s="231">
        <v>3.0917874396135265</v>
      </c>
      <c r="AW8" s="832">
        <v>4.6712802768166091</v>
      </c>
      <c r="AX8" s="231">
        <v>4.9264043256233103</v>
      </c>
      <c r="AY8" s="832">
        <v>3.054662379421222</v>
      </c>
      <c r="AZ8" s="231">
        <v>2.1548284118116521</v>
      </c>
    </row>
    <row r="9" spans="1:52" ht="23">
      <c r="A9" s="829"/>
      <c r="B9" s="830" t="s">
        <v>27</v>
      </c>
      <c r="C9" s="831">
        <v>633</v>
      </c>
      <c r="D9" s="832">
        <v>77.195121951219519</v>
      </c>
      <c r="E9" s="832">
        <v>100</v>
      </c>
      <c r="F9" s="834"/>
      <c r="H9" s="228" t="s">
        <v>527</v>
      </c>
      <c r="I9" s="832">
        <v>27.488151658767773</v>
      </c>
      <c r="J9" s="229">
        <v>23.271101761767028</v>
      </c>
      <c r="K9" s="832">
        <v>26.953748006379584</v>
      </c>
      <c r="L9" s="229">
        <v>19.788079470198674</v>
      </c>
      <c r="M9" s="832">
        <v>3.6006546644844519</v>
      </c>
      <c r="N9" s="229">
        <v>3.0827474310438077</v>
      </c>
      <c r="O9" s="832">
        <v>10.651828298887123</v>
      </c>
      <c r="P9" s="229">
        <v>8.0959915611814335</v>
      </c>
      <c r="Q9" s="832">
        <v>27.186009538950717</v>
      </c>
      <c r="R9" s="229">
        <v>27.625032731081433</v>
      </c>
      <c r="S9" s="832">
        <v>2.3734177215189876</v>
      </c>
      <c r="T9" s="229">
        <v>1.3182177695755339</v>
      </c>
      <c r="U9" s="832">
        <v>2.2471910112359552</v>
      </c>
      <c r="V9" s="229">
        <v>1.4323607427055705</v>
      </c>
      <c r="W9" s="832">
        <v>5.246422893481717</v>
      </c>
      <c r="X9" s="229">
        <v>5.0462351387054163</v>
      </c>
      <c r="Y9" s="832">
        <v>4.2808219178082192</v>
      </c>
      <c r="Z9" s="229">
        <v>3.7060908797937477</v>
      </c>
      <c r="AA9" s="832">
        <v>4.0472175379426645</v>
      </c>
      <c r="AB9" s="229">
        <v>2.6390465380249717</v>
      </c>
      <c r="AC9" s="832">
        <v>2.1739130434782608</v>
      </c>
      <c r="AD9" s="229">
        <v>1.7748197448696619</v>
      </c>
      <c r="AE9" s="832">
        <v>5.4145516074450084</v>
      </c>
      <c r="AF9" s="229">
        <v>4.5871559633027523</v>
      </c>
      <c r="AG9" s="832">
        <v>2.3931623931623935</v>
      </c>
      <c r="AH9" s="229">
        <v>3.1103286384976525</v>
      </c>
      <c r="AI9" s="832">
        <v>1.048951048951049</v>
      </c>
      <c r="AJ9" s="229">
        <v>1.3585351447135263</v>
      </c>
      <c r="AK9" s="832">
        <v>2.768729641693811</v>
      </c>
      <c r="AL9" s="229">
        <v>3.1403604587657017</v>
      </c>
      <c r="AM9" s="832">
        <v>16.20294599018003</v>
      </c>
      <c r="AN9" s="229">
        <v>11.354909489851893</v>
      </c>
      <c r="AO9" s="832">
        <v>31.189710610932476</v>
      </c>
      <c r="AP9" s="229">
        <v>26.395663956639563</v>
      </c>
      <c r="AQ9" s="832">
        <v>16.693418940609952</v>
      </c>
      <c r="AR9" s="229">
        <v>17.310789049919485</v>
      </c>
      <c r="AS9" s="832">
        <v>54.675118858954043</v>
      </c>
      <c r="AT9" s="229">
        <v>48.442449841605068</v>
      </c>
      <c r="AU9" s="832">
        <v>3.8961038961038961</v>
      </c>
      <c r="AV9" s="229">
        <v>4.63768115942029</v>
      </c>
      <c r="AW9" s="832">
        <v>5.1903114186851207</v>
      </c>
      <c r="AX9" s="229">
        <v>6.308200660859117</v>
      </c>
      <c r="AY9" s="832">
        <v>1.1254019292604502</v>
      </c>
      <c r="AZ9" s="229">
        <v>1.596169193934557</v>
      </c>
    </row>
    <row r="10" spans="1:52">
      <c r="A10" s="830" t="s">
        <v>17</v>
      </c>
      <c r="B10" s="830" t="s">
        <v>28</v>
      </c>
      <c r="C10" s="831">
        <v>187</v>
      </c>
      <c r="D10" s="832">
        <v>22.804878048780488</v>
      </c>
      <c r="E10" s="835"/>
      <c r="F10" s="834"/>
      <c r="G10" s="819"/>
      <c r="H10" s="223" t="s">
        <v>571</v>
      </c>
      <c r="I10" s="225">
        <f>SUM(I4:I6)</f>
        <v>14.06003159557662</v>
      </c>
      <c r="J10" s="225">
        <f t="shared" ref="J10:O10" si="0">SUM(J4:J6)</f>
        <v>17.170654746252957</v>
      </c>
      <c r="K10" s="225">
        <f t="shared" si="0"/>
        <v>9.7288676236044651</v>
      </c>
      <c r="L10" s="225">
        <f t="shared" si="0"/>
        <v>13.801324503311259</v>
      </c>
      <c r="M10" s="225">
        <f t="shared" si="0"/>
        <v>50.409165302782327</v>
      </c>
      <c r="N10" s="225">
        <f t="shared" si="0"/>
        <v>55.435370470524603</v>
      </c>
      <c r="O10" s="225">
        <f t="shared" si="0"/>
        <v>14.467408585055644</v>
      </c>
      <c r="P10" s="225">
        <f>SUM(P4:P6)</f>
        <v>18.011603375527425</v>
      </c>
      <c r="Q10" s="225">
        <f t="shared" ref="Q10:R10" si="1">SUM(Q4:Q6)</f>
        <v>6.3593004769475359</v>
      </c>
      <c r="R10" s="225">
        <f t="shared" si="1"/>
        <v>7.4365017020162352</v>
      </c>
      <c r="S10" s="224">
        <f t="shared" ref="S10:AZ10" si="2">SUM(S4:S6)</f>
        <v>87.341772151898738</v>
      </c>
      <c r="T10" s="224">
        <f t="shared" si="2"/>
        <v>86.712364882678614</v>
      </c>
      <c r="U10" s="224">
        <f t="shared" si="2"/>
        <v>63.723916532905292</v>
      </c>
      <c r="V10" s="224">
        <f t="shared" si="2"/>
        <v>65.649867374005311</v>
      </c>
      <c r="W10" s="237">
        <f t="shared" si="2"/>
        <v>59.777424483306838</v>
      </c>
      <c r="X10" s="237">
        <f t="shared" si="2"/>
        <v>60.211360634081899</v>
      </c>
      <c r="Y10" s="237">
        <f t="shared" si="2"/>
        <v>38.527397260273972</v>
      </c>
      <c r="Z10" s="237">
        <f t="shared" si="2"/>
        <v>42.539477924589107</v>
      </c>
      <c r="AA10" s="237">
        <f t="shared" si="2"/>
        <v>52.782462057335579</v>
      </c>
      <c r="AB10" s="237">
        <f t="shared" si="2"/>
        <v>55.675368898978434</v>
      </c>
      <c r="AC10" s="224">
        <f t="shared" si="2"/>
        <v>67.725752508361211</v>
      </c>
      <c r="AD10" s="224">
        <f t="shared" si="2"/>
        <v>67.387687188019967</v>
      </c>
      <c r="AE10" s="237">
        <f t="shared" si="2"/>
        <v>40.609137055837564</v>
      </c>
      <c r="AF10" s="237">
        <f t="shared" si="2"/>
        <v>46.315477952056824</v>
      </c>
      <c r="AG10" s="237">
        <f t="shared" si="2"/>
        <v>50.598290598290603</v>
      </c>
      <c r="AH10" s="237">
        <f t="shared" si="2"/>
        <v>46.449530516431928</v>
      </c>
      <c r="AI10" s="224">
        <f t="shared" si="2"/>
        <v>86.188811188811187</v>
      </c>
      <c r="AJ10" s="224">
        <f t="shared" si="2"/>
        <v>80.124040165386887</v>
      </c>
      <c r="AK10" s="224">
        <f t="shared" si="2"/>
        <v>67.589576547231275</v>
      </c>
      <c r="AL10" s="224">
        <f t="shared" si="2"/>
        <v>65.647187329328233</v>
      </c>
      <c r="AM10" s="225">
        <f t="shared" si="2"/>
        <v>26.186579378068743</v>
      </c>
      <c r="AN10" s="225">
        <f t="shared" si="2"/>
        <v>31.952825013713657</v>
      </c>
      <c r="AO10" s="225">
        <f t="shared" si="2"/>
        <v>20.257234726688104</v>
      </c>
      <c r="AP10" s="225">
        <f t="shared" si="2"/>
        <v>25.447154471544714</v>
      </c>
      <c r="AQ10" s="225">
        <f t="shared" si="2"/>
        <v>11.075441412520064</v>
      </c>
      <c r="AR10" s="225">
        <f t="shared" si="2"/>
        <v>13.097155126140635</v>
      </c>
      <c r="AS10" s="225">
        <f t="shared" si="2"/>
        <v>2.2187004754358162</v>
      </c>
      <c r="AT10" s="225">
        <f t="shared" si="2"/>
        <v>4.8310454065469903</v>
      </c>
      <c r="AU10" s="224">
        <f t="shared" si="2"/>
        <v>88.682745825602979</v>
      </c>
      <c r="AV10" s="224">
        <f t="shared" si="2"/>
        <v>86.1513687600644</v>
      </c>
      <c r="AW10" s="224">
        <f t="shared" si="2"/>
        <v>85.294117647058826</v>
      </c>
      <c r="AX10" s="224">
        <f t="shared" si="2"/>
        <v>82.607389606488439</v>
      </c>
      <c r="AY10" s="224">
        <f t="shared" si="2"/>
        <v>92.765273311897104</v>
      </c>
      <c r="AZ10" s="224">
        <f t="shared" si="2"/>
        <v>92.790635807395589</v>
      </c>
    </row>
    <row r="11" spans="1:52">
      <c r="A11" s="836" t="s">
        <v>27</v>
      </c>
      <c r="B11" s="836"/>
      <c r="C11" s="837">
        <v>820</v>
      </c>
      <c r="D11" s="838">
        <v>100</v>
      </c>
      <c r="E11" s="839"/>
      <c r="F11" s="840"/>
      <c r="G11" s="819"/>
      <c r="H11" s="226" t="s">
        <v>572</v>
      </c>
      <c r="I11" s="225">
        <f>SUM(I7:I9)</f>
        <v>85.939968404423382</v>
      </c>
      <c r="J11" s="225">
        <f t="shared" ref="J11:O11" si="3">SUM(J7:J9)</f>
        <v>82.82934525374705</v>
      </c>
      <c r="K11" s="225">
        <f t="shared" si="3"/>
        <v>90.271132376395528</v>
      </c>
      <c r="L11" s="225">
        <f t="shared" si="3"/>
        <v>86.198675496688736</v>
      </c>
      <c r="M11" s="225">
        <f t="shared" si="3"/>
        <v>49.590834697217673</v>
      </c>
      <c r="N11" s="225">
        <f t="shared" si="3"/>
        <v>44.56462952947539</v>
      </c>
      <c r="O11" s="225">
        <f t="shared" si="3"/>
        <v>85.532591414944363</v>
      </c>
      <c r="P11" s="225">
        <f>SUM(P7:P9)</f>
        <v>81.988396624472571</v>
      </c>
      <c r="Q11" s="225">
        <f t="shared" ref="Q11:R11" si="4">SUM(Q7:Q9)</f>
        <v>93.640699523052461</v>
      </c>
      <c r="R11" s="225">
        <f t="shared" si="4"/>
        <v>92.563498297983756</v>
      </c>
      <c r="S11" s="224">
        <f t="shared" ref="S11:AZ11" si="5">SUM(S7:S9)</f>
        <v>12.658227848101266</v>
      </c>
      <c r="T11" s="224">
        <f t="shared" si="5"/>
        <v>13.287635117321383</v>
      </c>
      <c r="U11" s="224">
        <f t="shared" si="5"/>
        <v>36.276083467094701</v>
      </c>
      <c r="V11" s="224">
        <f t="shared" si="5"/>
        <v>34.350132625994696</v>
      </c>
      <c r="W11" s="237">
        <f t="shared" si="5"/>
        <v>40.222575516693155</v>
      </c>
      <c r="X11" s="237">
        <f t="shared" si="5"/>
        <v>39.788639365918101</v>
      </c>
      <c r="Y11" s="237">
        <f t="shared" si="5"/>
        <v>61.472602739726028</v>
      </c>
      <c r="Z11" s="237">
        <f t="shared" si="5"/>
        <v>57.460522075410893</v>
      </c>
      <c r="AA11" s="237">
        <f t="shared" si="5"/>
        <v>47.217537942664421</v>
      </c>
      <c r="AB11" s="237">
        <f t="shared" si="5"/>
        <v>44.324631101021566</v>
      </c>
      <c r="AC11" s="224">
        <f t="shared" si="5"/>
        <v>32.274247491638796</v>
      </c>
      <c r="AD11" s="224">
        <f t="shared" si="5"/>
        <v>32.612312811980033</v>
      </c>
      <c r="AE11" s="237">
        <f t="shared" si="5"/>
        <v>59.390862944162436</v>
      </c>
      <c r="AF11" s="237">
        <f t="shared" si="5"/>
        <v>53.684522047943176</v>
      </c>
      <c r="AG11" s="237">
        <f t="shared" si="5"/>
        <v>49.401709401709404</v>
      </c>
      <c r="AH11" s="237">
        <f t="shared" si="5"/>
        <v>53.550469483568079</v>
      </c>
      <c r="AI11" s="224">
        <f t="shared" si="5"/>
        <v>13.811188811188812</v>
      </c>
      <c r="AJ11" s="224">
        <f t="shared" si="5"/>
        <v>19.875959834613113</v>
      </c>
      <c r="AK11" s="224">
        <f t="shared" si="5"/>
        <v>32.410423452768732</v>
      </c>
      <c r="AL11" s="224">
        <f t="shared" si="5"/>
        <v>34.35281267067176</v>
      </c>
      <c r="AM11" s="225">
        <f t="shared" si="5"/>
        <v>73.813420621931257</v>
      </c>
      <c r="AN11" s="225">
        <f t="shared" si="5"/>
        <v>68.047174986286336</v>
      </c>
      <c r="AO11" s="225">
        <f t="shared" si="5"/>
        <v>79.742765273311903</v>
      </c>
      <c r="AP11" s="225">
        <f t="shared" si="5"/>
        <v>74.552845528455279</v>
      </c>
      <c r="AQ11" s="225">
        <f t="shared" si="5"/>
        <v>88.924558587479936</v>
      </c>
      <c r="AR11" s="225">
        <f t="shared" si="5"/>
        <v>86.90284487385938</v>
      </c>
      <c r="AS11" s="225">
        <f t="shared" si="5"/>
        <v>97.78129952456419</v>
      </c>
      <c r="AT11" s="225">
        <f t="shared" si="5"/>
        <v>95.168954593453009</v>
      </c>
      <c r="AU11" s="224">
        <f t="shared" si="5"/>
        <v>11.317254174397032</v>
      </c>
      <c r="AV11" s="224">
        <f t="shared" si="5"/>
        <v>13.848631239935589</v>
      </c>
      <c r="AW11" s="224">
        <f t="shared" si="5"/>
        <v>14.705882352941174</v>
      </c>
      <c r="AX11" s="224">
        <f t="shared" si="5"/>
        <v>17.392610393511564</v>
      </c>
      <c r="AY11" s="224">
        <f t="shared" si="5"/>
        <v>7.234726688102894</v>
      </c>
      <c r="AZ11" s="224">
        <f t="shared" si="5"/>
        <v>7.2093641926044159</v>
      </c>
    </row>
    <row r="12" spans="1:52">
      <c r="H12" s="8" t="s">
        <v>573</v>
      </c>
      <c r="I12" s="238"/>
      <c r="J12" s="226" t="s">
        <v>574</v>
      </c>
      <c r="K12" s="226"/>
      <c r="L12" s="226" t="s">
        <v>574</v>
      </c>
      <c r="M12" s="226"/>
      <c r="N12" s="238" t="s">
        <v>574</v>
      </c>
      <c r="O12" s="238"/>
      <c r="P12" s="234">
        <v>0</v>
      </c>
      <c r="Q12" s="234"/>
      <c r="R12" s="226" t="s">
        <v>574</v>
      </c>
      <c r="S12" s="226"/>
      <c r="T12" s="223" t="s">
        <v>574</v>
      </c>
      <c r="U12" s="223"/>
      <c r="V12" s="223" t="s">
        <v>574</v>
      </c>
      <c r="W12" s="223"/>
      <c r="X12" s="238" t="s">
        <v>574</v>
      </c>
      <c r="Y12" s="238"/>
      <c r="Z12" s="238" t="s">
        <v>574</v>
      </c>
      <c r="AA12" s="238"/>
      <c r="AB12" s="238" t="s">
        <v>574</v>
      </c>
      <c r="AC12" s="238"/>
      <c r="AD12" s="223" t="s">
        <v>574</v>
      </c>
      <c r="AE12" s="223"/>
      <c r="AF12" s="238" t="s">
        <v>574</v>
      </c>
      <c r="AG12" s="238"/>
      <c r="AH12" s="238" t="s">
        <v>574</v>
      </c>
      <c r="AI12" s="238"/>
      <c r="AJ12" s="223" t="s">
        <v>574</v>
      </c>
      <c r="AK12" s="223"/>
      <c r="AL12" s="223" t="s">
        <v>574</v>
      </c>
      <c r="AM12" s="223"/>
      <c r="AN12" s="226" t="s">
        <v>574</v>
      </c>
      <c r="AO12" s="226"/>
      <c r="AP12" s="226" t="s">
        <v>574</v>
      </c>
      <c r="AQ12" s="226"/>
      <c r="AR12" s="234">
        <v>0</v>
      </c>
      <c r="AS12" s="234"/>
      <c r="AT12" s="234">
        <v>0</v>
      </c>
      <c r="AU12" s="234"/>
      <c r="AV12" s="236">
        <v>0</v>
      </c>
      <c r="AW12" s="236"/>
      <c r="AX12" s="223" t="s">
        <v>574</v>
      </c>
      <c r="AY12" s="223"/>
      <c r="AZ12" s="236">
        <v>0</v>
      </c>
    </row>
    <row r="13" spans="1:52">
      <c r="H13" s="8" t="s">
        <v>575</v>
      </c>
      <c r="I13" s="239"/>
      <c r="J13" s="233">
        <v>-0.32829000000000003</v>
      </c>
      <c r="K13" s="233"/>
      <c r="L13" s="233">
        <v>-0.36198999999999998</v>
      </c>
      <c r="M13" s="233"/>
      <c r="N13" s="239">
        <v>5.4350000000000002E-2</v>
      </c>
      <c r="O13" s="239"/>
      <c r="P13" s="233">
        <v>-0.31988</v>
      </c>
      <c r="Q13" s="233"/>
      <c r="R13" s="233">
        <v>-0.42563000000000001</v>
      </c>
      <c r="S13" s="233"/>
      <c r="T13" s="235">
        <v>0.36712</v>
      </c>
      <c r="U13" s="235"/>
      <c r="V13" s="235">
        <v>0.1565</v>
      </c>
      <c r="W13" s="235"/>
      <c r="X13" s="239">
        <v>0.10211000000000001</v>
      </c>
      <c r="Y13" s="239"/>
      <c r="Z13" s="239">
        <v>-7.4609999999999996E-2</v>
      </c>
      <c r="AA13" s="239"/>
      <c r="AB13" s="239">
        <v>5.6750000000000002E-2</v>
      </c>
      <c r="AC13" s="239"/>
      <c r="AD13" s="235">
        <v>0.17388000000000001</v>
      </c>
      <c r="AE13" s="235"/>
      <c r="AF13" s="239">
        <v>-3.6850000000000001E-2</v>
      </c>
      <c r="AG13" s="239"/>
      <c r="AH13" s="239">
        <v>-3.5499999999999997E-2</v>
      </c>
      <c r="AI13" s="239"/>
      <c r="AJ13" s="235">
        <v>0.30124000000000001</v>
      </c>
      <c r="AK13" s="235"/>
      <c r="AL13" s="235">
        <v>0.15647</v>
      </c>
      <c r="AM13" s="235"/>
      <c r="AN13" s="233">
        <v>-0.18046999999999999</v>
      </c>
      <c r="AO13" s="233"/>
      <c r="AP13" s="233">
        <v>-0.24553</v>
      </c>
      <c r="AQ13" s="233"/>
      <c r="AR13" s="233">
        <v>-0.36903000000000002</v>
      </c>
      <c r="AS13" s="233"/>
      <c r="AT13" s="233">
        <v>-0.45168999999999998</v>
      </c>
      <c r="AU13" s="233"/>
      <c r="AV13" s="235">
        <v>0.36151</v>
      </c>
      <c r="AW13" s="235"/>
      <c r="AX13" s="235">
        <v>0.32607000000000003</v>
      </c>
      <c r="AY13" s="235"/>
      <c r="AZ13" s="235">
        <v>0.42791000000000001</v>
      </c>
    </row>
    <row r="14" spans="1:52" ht="83.5" customHeight="1">
      <c r="A14" s="818" t="s">
        <v>533</v>
      </c>
      <c r="B14" s="818"/>
      <c r="C14" s="818"/>
      <c r="D14" s="818"/>
      <c r="E14" s="818"/>
      <c r="F14" s="818"/>
      <c r="G14" s="819"/>
      <c r="H14" s="8" t="s">
        <v>598</v>
      </c>
    </row>
    <row r="15" spans="1:52" ht="24">
      <c r="A15" s="820" t="s">
        <v>0</v>
      </c>
      <c r="B15" s="820"/>
      <c r="C15" s="821" t="s">
        <v>19</v>
      </c>
      <c r="D15" s="822" t="s">
        <v>20</v>
      </c>
      <c r="E15" s="822" t="s">
        <v>21</v>
      </c>
      <c r="F15" s="823" t="s">
        <v>22</v>
      </c>
      <c r="G15" s="819"/>
    </row>
    <row r="16" spans="1:52" ht="34.5">
      <c r="A16" s="824" t="s">
        <v>16</v>
      </c>
      <c r="B16" s="825" t="s">
        <v>527</v>
      </c>
      <c r="C16" s="826">
        <v>169</v>
      </c>
      <c r="D16" s="827">
        <v>20.609756097560975</v>
      </c>
      <c r="E16" s="827">
        <v>26.953748006379584</v>
      </c>
      <c r="F16" s="828">
        <v>26.953748006379584</v>
      </c>
      <c r="G16" s="819"/>
    </row>
    <row r="17" spans="1:33" ht="23">
      <c r="A17" s="829"/>
      <c r="B17" s="830" t="s">
        <v>528</v>
      </c>
      <c r="C17" s="831">
        <v>226</v>
      </c>
      <c r="D17" s="832">
        <v>27.560975609756099</v>
      </c>
      <c r="E17" s="832">
        <v>36.04465709728867</v>
      </c>
      <c r="F17" s="833">
        <v>62.998405103668262</v>
      </c>
      <c r="G17" s="819"/>
    </row>
    <row r="18" spans="1:33" ht="34.5">
      <c r="A18" s="829"/>
      <c r="B18" s="830" t="s">
        <v>529</v>
      </c>
      <c r="C18" s="831">
        <v>171</v>
      </c>
      <c r="D18" s="832">
        <v>20.853658536585364</v>
      </c>
      <c r="E18" s="832">
        <v>27.27272727272727</v>
      </c>
      <c r="F18" s="833">
        <v>90.271132376395542</v>
      </c>
      <c r="G18" s="819"/>
    </row>
    <row r="19" spans="1:33" ht="34.5">
      <c r="A19" s="829"/>
      <c r="B19" s="830" t="s">
        <v>530</v>
      </c>
      <c r="C19" s="831">
        <v>45</v>
      </c>
      <c r="D19" s="832">
        <v>5.4878048780487809</v>
      </c>
      <c r="E19" s="832">
        <v>7.1770334928229662</v>
      </c>
      <c r="F19" s="833">
        <v>97.448165869218499</v>
      </c>
      <c r="G19" s="819"/>
    </row>
    <row r="20" spans="1:33" ht="23">
      <c r="A20" s="829"/>
      <c r="B20" s="830" t="s">
        <v>531</v>
      </c>
      <c r="C20" s="831">
        <v>10</v>
      </c>
      <c r="D20" s="832">
        <v>1.2195121951219512</v>
      </c>
      <c r="E20" s="832">
        <v>1.5948963317384368</v>
      </c>
      <c r="F20" s="833">
        <v>99.043062200956939</v>
      </c>
      <c r="G20" s="819"/>
    </row>
    <row r="21" spans="1:33" ht="34.5">
      <c r="A21" s="829"/>
      <c r="B21" s="830" t="s">
        <v>532</v>
      </c>
      <c r="C21" s="831">
        <v>6</v>
      </c>
      <c r="D21" s="832">
        <v>0.73170731707317083</v>
      </c>
      <c r="E21" s="832">
        <v>0.9569377990430622</v>
      </c>
      <c r="F21" s="833">
        <v>100</v>
      </c>
      <c r="G21" s="819"/>
    </row>
    <row r="22" spans="1:33">
      <c r="A22" s="829"/>
      <c r="B22" s="830" t="s">
        <v>27</v>
      </c>
      <c r="C22" s="831">
        <v>627</v>
      </c>
      <c r="D22" s="832">
        <v>76.463414634146346</v>
      </c>
      <c r="E22" s="832">
        <v>100</v>
      </c>
      <c r="F22" s="834"/>
      <c r="G22" s="819"/>
    </row>
    <row r="23" spans="1:33">
      <c r="A23" s="830" t="s">
        <v>17</v>
      </c>
      <c r="B23" s="830" t="s">
        <v>28</v>
      </c>
      <c r="C23" s="831">
        <v>193</v>
      </c>
      <c r="D23" s="832">
        <v>23.536585365853657</v>
      </c>
      <c r="E23" s="835"/>
      <c r="F23" s="834"/>
      <c r="G23" s="819"/>
    </row>
    <row r="24" spans="1:33">
      <c r="A24" s="836" t="s">
        <v>27</v>
      </c>
      <c r="B24" s="836"/>
      <c r="C24" s="837">
        <v>820</v>
      </c>
      <c r="D24" s="838">
        <v>100</v>
      </c>
      <c r="E24" s="839"/>
      <c r="F24" s="840"/>
      <c r="G24" s="819"/>
    </row>
    <row r="27" spans="1:33" ht="67.5" customHeight="1">
      <c r="A27" s="818" t="s">
        <v>534</v>
      </c>
      <c r="B27" s="818"/>
      <c r="C27" s="818"/>
      <c r="D27" s="818"/>
      <c r="E27" s="818"/>
      <c r="F27" s="818"/>
      <c r="G27" s="819"/>
    </row>
    <row r="28" spans="1:33" ht="24">
      <c r="A28" s="820" t="s">
        <v>0</v>
      </c>
      <c r="B28" s="820"/>
      <c r="C28" s="821" t="s">
        <v>19</v>
      </c>
      <c r="D28" s="822" t="s">
        <v>20</v>
      </c>
      <c r="E28" s="822" t="s">
        <v>21</v>
      </c>
      <c r="F28" s="823" t="s">
        <v>22</v>
      </c>
      <c r="G28" s="819"/>
    </row>
    <row r="29" spans="1:33" ht="34.5">
      <c r="A29" s="824" t="s">
        <v>16</v>
      </c>
      <c r="B29" s="825" t="s">
        <v>527</v>
      </c>
      <c r="C29" s="826">
        <v>22</v>
      </c>
      <c r="D29" s="827">
        <v>2.6829268292682928</v>
      </c>
      <c r="E29" s="827">
        <v>3.6006546644844519</v>
      </c>
      <c r="F29" s="828">
        <v>3.6006546644844519</v>
      </c>
      <c r="G29" s="819"/>
    </row>
    <row r="30" spans="1:33" ht="23.5">
      <c r="A30" s="829"/>
      <c r="B30" s="830" t="s">
        <v>528</v>
      </c>
      <c r="C30" s="831">
        <v>76</v>
      </c>
      <c r="D30" s="832">
        <v>9.2682926829268286</v>
      </c>
      <c r="E30" s="832">
        <v>12.438625204582651</v>
      </c>
      <c r="F30" s="833">
        <v>16.039279869067101</v>
      </c>
      <c r="G30" s="819"/>
      <c r="J30" s="222"/>
      <c r="K30" s="222"/>
      <c r="AF30" s="222"/>
      <c r="AG30" s="222"/>
    </row>
    <row r="31" spans="1:33" ht="34.5">
      <c r="A31" s="829"/>
      <c r="B31" s="830" t="s">
        <v>529</v>
      </c>
      <c r="C31" s="831">
        <v>205</v>
      </c>
      <c r="D31" s="832">
        <v>25</v>
      </c>
      <c r="E31" s="832">
        <v>33.551554828150572</v>
      </c>
      <c r="F31" s="833">
        <v>49.59083469721768</v>
      </c>
      <c r="G31" s="819"/>
    </row>
    <row r="32" spans="1:33" ht="34.5">
      <c r="A32" s="829"/>
      <c r="B32" s="830" t="s">
        <v>530</v>
      </c>
      <c r="C32" s="831">
        <v>167</v>
      </c>
      <c r="D32" s="832">
        <v>20.365853658536583</v>
      </c>
      <c r="E32" s="832">
        <v>27.33224222585925</v>
      </c>
      <c r="F32" s="833">
        <v>76.923076923076934</v>
      </c>
      <c r="G32" s="819"/>
    </row>
    <row r="33" spans="1:49" ht="23">
      <c r="A33" s="829"/>
      <c r="B33" s="830" t="s">
        <v>531</v>
      </c>
      <c r="C33" s="831">
        <v>112</v>
      </c>
      <c r="D33" s="832">
        <v>13.658536585365855</v>
      </c>
      <c r="E33" s="832">
        <v>18.330605564648117</v>
      </c>
      <c r="F33" s="833">
        <v>95.253682487725044</v>
      </c>
      <c r="G33" s="819"/>
    </row>
    <row r="34" spans="1:49" ht="34.5">
      <c r="A34" s="829"/>
      <c r="B34" s="830" t="s">
        <v>532</v>
      </c>
      <c r="C34" s="831">
        <v>29</v>
      </c>
      <c r="D34" s="832">
        <v>3.5365853658536581</v>
      </c>
      <c r="E34" s="832">
        <v>4.7463175122749588</v>
      </c>
      <c r="F34" s="833">
        <v>100</v>
      </c>
      <c r="G34" s="819"/>
      <c r="P34" s="227"/>
      <c r="Q34" s="227"/>
      <c r="R34" s="232"/>
      <c r="S34" s="232"/>
      <c r="AV34" s="222"/>
      <c r="AW34" s="222"/>
    </row>
    <row r="35" spans="1:49">
      <c r="A35" s="829"/>
      <c r="B35" s="830" t="s">
        <v>27</v>
      </c>
      <c r="C35" s="831">
        <v>611</v>
      </c>
      <c r="D35" s="832">
        <v>74.512195121951223</v>
      </c>
      <c r="E35" s="832">
        <v>100</v>
      </c>
      <c r="F35" s="834"/>
      <c r="G35" s="819"/>
      <c r="P35" s="227"/>
      <c r="Q35" s="227"/>
      <c r="R35" s="232"/>
      <c r="S35" s="232"/>
    </row>
    <row r="36" spans="1:49">
      <c r="A36" s="830" t="s">
        <v>17</v>
      </c>
      <c r="B36" s="830" t="s">
        <v>28</v>
      </c>
      <c r="C36" s="831">
        <v>209</v>
      </c>
      <c r="D36" s="832">
        <v>25.487804878048781</v>
      </c>
      <c r="E36" s="835"/>
      <c r="F36" s="834"/>
      <c r="G36" s="819"/>
      <c r="P36" s="227"/>
      <c r="Q36" s="227"/>
      <c r="R36" s="232"/>
      <c r="S36" s="232"/>
    </row>
    <row r="37" spans="1:49">
      <c r="A37" s="836" t="s">
        <v>27</v>
      </c>
      <c r="B37" s="836"/>
      <c r="C37" s="837">
        <v>820</v>
      </c>
      <c r="D37" s="838">
        <v>100</v>
      </c>
      <c r="E37" s="839"/>
      <c r="F37" s="840"/>
      <c r="G37" s="819"/>
      <c r="P37" s="227"/>
      <c r="Q37" s="227"/>
      <c r="R37" s="232"/>
      <c r="S37" s="232"/>
    </row>
    <row r="38" spans="1:49">
      <c r="P38" s="227"/>
      <c r="Q38" s="227"/>
      <c r="R38" s="232"/>
      <c r="S38" s="232"/>
    </row>
    <row r="39" spans="1:49">
      <c r="P39" s="227"/>
      <c r="Q39" s="227"/>
      <c r="R39" s="232"/>
      <c r="S39" s="232"/>
    </row>
    <row r="40" spans="1:49" ht="65.150000000000006" customHeight="1">
      <c r="A40" s="818" t="s">
        <v>535</v>
      </c>
      <c r="B40" s="818"/>
      <c r="C40" s="818"/>
      <c r="D40" s="818"/>
      <c r="E40" s="818"/>
      <c r="F40" s="818"/>
      <c r="G40" s="819"/>
      <c r="P40" s="227"/>
      <c r="Q40" s="227"/>
      <c r="R40" s="232"/>
      <c r="S40" s="232"/>
    </row>
    <row r="41" spans="1:49" ht="24">
      <c r="A41" s="820" t="s">
        <v>0</v>
      </c>
      <c r="B41" s="820"/>
      <c r="C41" s="821" t="s">
        <v>19</v>
      </c>
      <c r="D41" s="822" t="s">
        <v>20</v>
      </c>
      <c r="E41" s="822" t="s">
        <v>21</v>
      </c>
      <c r="F41" s="823" t="s">
        <v>22</v>
      </c>
      <c r="G41" s="819"/>
      <c r="P41" s="227"/>
      <c r="Q41" s="227"/>
      <c r="R41" s="232"/>
      <c r="S41" s="232"/>
    </row>
    <row r="42" spans="1:49" ht="34.5">
      <c r="A42" s="824" t="s">
        <v>16</v>
      </c>
      <c r="B42" s="825" t="s">
        <v>527</v>
      </c>
      <c r="C42" s="826">
        <v>67</v>
      </c>
      <c r="D42" s="827">
        <v>8.1707317073170742</v>
      </c>
      <c r="E42" s="827">
        <v>10.651828298887123</v>
      </c>
      <c r="F42" s="828">
        <v>10.651828298887123</v>
      </c>
      <c r="G42" s="819"/>
      <c r="P42" s="227"/>
      <c r="Q42" s="227"/>
      <c r="R42" s="232"/>
      <c r="S42" s="232"/>
    </row>
    <row r="43" spans="1:49" ht="23">
      <c r="A43" s="829"/>
      <c r="B43" s="830" t="s">
        <v>528</v>
      </c>
      <c r="C43" s="831">
        <v>159</v>
      </c>
      <c r="D43" s="832">
        <v>19.390243902439025</v>
      </c>
      <c r="E43" s="832">
        <v>25.278219395866451</v>
      </c>
      <c r="F43" s="833">
        <v>35.930047694753576</v>
      </c>
      <c r="G43" s="819"/>
      <c r="P43" s="227"/>
      <c r="Q43" s="227"/>
      <c r="R43" s="232"/>
      <c r="S43" s="232"/>
    </row>
    <row r="44" spans="1:49" ht="34.5">
      <c r="A44" s="829"/>
      <c r="B44" s="830" t="s">
        <v>529</v>
      </c>
      <c r="C44" s="831">
        <v>312</v>
      </c>
      <c r="D44" s="832">
        <v>38.048780487804876</v>
      </c>
      <c r="E44" s="832">
        <v>49.602543720190781</v>
      </c>
      <c r="F44" s="833">
        <v>85.532591414944363</v>
      </c>
      <c r="G44" s="819"/>
      <c r="P44" s="227"/>
      <c r="Q44" s="227"/>
      <c r="R44" s="232"/>
      <c r="S44" s="232"/>
    </row>
    <row r="45" spans="1:49" ht="34.5">
      <c r="A45" s="829"/>
      <c r="B45" s="830" t="s">
        <v>530</v>
      </c>
      <c r="C45" s="831">
        <v>78</v>
      </c>
      <c r="D45" s="832">
        <v>9.5121951219512191</v>
      </c>
      <c r="E45" s="832">
        <v>12.400635930047695</v>
      </c>
      <c r="F45" s="833">
        <v>97.933227344992048</v>
      </c>
      <c r="G45" s="819"/>
      <c r="P45" s="227"/>
      <c r="Q45" s="227"/>
      <c r="R45" s="232"/>
      <c r="S45" s="232"/>
    </row>
    <row r="46" spans="1:49" ht="23">
      <c r="A46" s="829"/>
      <c r="B46" s="830" t="s">
        <v>531</v>
      </c>
      <c r="C46" s="831">
        <v>11</v>
      </c>
      <c r="D46" s="832">
        <v>1.3414634146341464</v>
      </c>
      <c r="E46" s="832">
        <v>1.7488076311605723</v>
      </c>
      <c r="F46" s="833">
        <v>99.682034976152622</v>
      </c>
      <c r="G46" s="819"/>
      <c r="P46" s="227"/>
      <c r="Q46" s="227"/>
      <c r="R46" s="232"/>
      <c r="S46" s="232"/>
    </row>
    <row r="47" spans="1:49" ht="34.5">
      <c r="A47" s="829"/>
      <c r="B47" s="830" t="s">
        <v>532</v>
      </c>
      <c r="C47" s="831">
        <v>2</v>
      </c>
      <c r="D47" s="832">
        <v>0.24390243902439024</v>
      </c>
      <c r="E47" s="832">
        <v>0.31796502384737679</v>
      </c>
      <c r="F47" s="833">
        <v>100</v>
      </c>
      <c r="G47" s="819"/>
      <c r="P47" s="227"/>
      <c r="Q47" s="227"/>
      <c r="R47" s="232"/>
      <c r="S47" s="232"/>
    </row>
    <row r="48" spans="1:49">
      <c r="A48" s="829"/>
      <c r="B48" s="830" t="s">
        <v>27</v>
      </c>
      <c r="C48" s="831">
        <v>629</v>
      </c>
      <c r="D48" s="832">
        <v>76.707317073170728</v>
      </c>
      <c r="E48" s="832">
        <v>100</v>
      </c>
      <c r="F48" s="834"/>
      <c r="G48" s="819"/>
      <c r="P48" s="227"/>
      <c r="Q48" s="227"/>
      <c r="R48" s="232"/>
      <c r="S48" s="232"/>
    </row>
    <row r="49" spans="1:19">
      <c r="A49" s="830" t="s">
        <v>17</v>
      </c>
      <c r="B49" s="830" t="s">
        <v>28</v>
      </c>
      <c r="C49" s="831">
        <v>191</v>
      </c>
      <c r="D49" s="832">
        <v>23.292682926829269</v>
      </c>
      <c r="E49" s="835"/>
      <c r="F49" s="834"/>
      <c r="G49" s="819"/>
      <c r="P49" s="227"/>
      <c r="Q49" s="227"/>
      <c r="R49" s="232"/>
      <c r="S49" s="232"/>
    </row>
    <row r="50" spans="1:19">
      <c r="A50" s="836" t="s">
        <v>27</v>
      </c>
      <c r="B50" s="836"/>
      <c r="C50" s="837">
        <v>820</v>
      </c>
      <c r="D50" s="838">
        <v>100</v>
      </c>
      <c r="E50" s="839"/>
      <c r="F50" s="840"/>
      <c r="G50" s="819"/>
      <c r="P50" s="227"/>
      <c r="Q50" s="227"/>
      <c r="R50" s="232"/>
      <c r="S50" s="232"/>
    </row>
    <row r="51" spans="1:19">
      <c r="P51" s="227"/>
      <c r="Q51" s="227"/>
      <c r="R51" s="232"/>
      <c r="S51" s="232"/>
    </row>
    <row r="52" spans="1:19">
      <c r="P52" s="227"/>
      <c r="Q52" s="227"/>
      <c r="R52" s="232"/>
      <c r="S52" s="232"/>
    </row>
    <row r="53" spans="1:19" ht="62.5" customHeight="1">
      <c r="A53" s="818" t="s">
        <v>536</v>
      </c>
      <c r="B53" s="818"/>
      <c r="C53" s="818"/>
      <c r="D53" s="818"/>
      <c r="E53" s="818"/>
      <c r="F53" s="818"/>
      <c r="G53" s="819"/>
      <c r="P53" s="227"/>
      <c r="Q53" s="227"/>
      <c r="R53" s="232"/>
      <c r="S53" s="232"/>
    </row>
    <row r="54" spans="1:19" ht="24">
      <c r="A54" s="820" t="s">
        <v>0</v>
      </c>
      <c r="B54" s="820"/>
      <c r="C54" s="821" t="s">
        <v>19</v>
      </c>
      <c r="D54" s="822" t="s">
        <v>20</v>
      </c>
      <c r="E54" s="822" t="s">
        <v>21</v>
      </c>
      <c r="F54" s="823" t="s">
        <v>22</v>
      </c>
      <c r="G54" s="819"/>
      <c r="P54" s="227"/>
      <c r="Q54" s="227"/>
      <c r="R54" s="232"/>
      <c r="S54" s="232"/>
    </row>
    <row r="55" spans="1:19" ht="34.5">
      <c r="A55" s="824" t="s">
        <v>16</v>
      </c>
      <c r="B55" s="825" t="s">
        <v>527</v>
      </c>
      <c r="C55" s="826">
        <v>171</v>
      </c>
      <c r="D55" s="827">
        <v>20.853658536585364</v>
      </c>
      <c r="E55" s="827">
        <v>27.186009538950717</v>
      </c>
      <c r="F55" s="828">
        <v>27.186009538950717</v>
      </c>
      <c r="G55" s="819"/>
      <c r="P55" s="227"/>
      <c r="Q55" s="227"/>
      <c r="R55" s="232"/>
      <c r="S55" s="232"/>
    </row>
    <row r="56" spans="1:19" ht="23">
      <c r="A56" s="829"/>
      <c r="B56" s="830" t="s">
        <v>528</v>
      </c>
      <c r="C56" s="831">
        <v>222</v>
      </c>
      <c r="D56" s="832">
        <v>27.073170731707318</v>
      </c>
      <c r="E56" s="832">
        <v>35.294117647058826</v>
      </c>
      <c r="F56" s="833">
        <v>62.48012718600954</v>
      </c>
      <c r="G56" s="819"/>
    </row>
    <row r="57" spans="1:19" ht="34.5">
      <c r="A57" s="829"/>
      <c r="B57" s="830" t="s">
        <v>529</v>
      </c>
      <c r="C57" s="831">
        <v>196</v>
      </c>
      <c r="D57" s="832">
        <v>23.902439024390244</v>
      </c>
      <c r="E57" s="832">
        <v>31.160572337042925</v>
      </c>
      <c r="F57" s="833">
        <v>93.640699523052461</v>
      </c>
      <c r="G57" s="819"/>
    </row>
    <row r="58" spans="1:19" ht="34.5">
      <c r="A58" s="829"/>
      <c r="B58" s="830" t="s">
        <v>530</v>
      </c>
      <c r="C58" s="831">
        <v>30</v>
      </c>
      <c r="D58" s="832">
        <v>3.6585365853658534</v>
      </c>
      <c r="E58" s="832">
        <v>4.7694753577106521</v>
      </c>
      <c r="F58" s="833">
        <v>98.410174880763108</v>
      </c>
      <c r="G58" s="819"/>
    </row>
    <row r="59" spans="1:19" ht="23">
      <c r="A59" s="829"/>
      <c r="B59" s="830" t="s">
        <v>531</v>
      </c>
      <c r="C59" s="831">
        <v>8</v>
      </c>
      <c r="D59" s="832">
        <v>0.97560975609756095</v>
      </c>
      <c r="E59" s="832">
        <v>1.2718600953895072</v>
      </c>
      <c r="F59" s="833">
        <v>99.682034976152622</v>
      </c>
      <c r="G59" s="819"/>
    </row>
    <row r="60" spans="1:19" ht="34.5">
      <c r="A60" s="829"/>
      <c r="B60" s="830" t="s">
        <v>532</v>
      </c>
      <c r="C60" s="831">
        <v>2</v>
      </c>
      <c r="D60" s="832">
        <v>0.24390243902439024</v>
      </c>
      <c r="E60" s="832">
        <v>0.31796502384737679</v>
      </c>
      <c r="F60" s="833">
        <v>100</v>
      </c>
      <c r="G60" s="819"/>
    </row>
    <row r="61" spans="1:19">
      <c r="A61" s="829"/>
      <c r="B61" s="830" t="s">
        <v>27</v>
      </c>
      <c r="C61" s="831">
        <v>629</v>
      </c>
      <c r="D61" s="832">
        <v>76.707317073170728</v>
      </c>
      <c r="E61" s="832">
        <v>100</v>
      </c>
      <c r="F61" s="834"/>
      <c r="G61" s="819"/>
    </row>
    <row r="62" spans="1:19">
      <c r="A62" s="830" t="s">
        <v>17</v>
      </c>
      <c r="B62" s="830" t="s">
        <v>28</v>
      </c>
      <c r="C62" s="831">
        <v>191</v>
      </c>
      <c r="D62" s="832">
        <v>23.292682926829269</v>
      </c>
      <c r="E62" s="835"/>
      <c r="F62" s="834"/>
      <c r="G62" s="819"/>
    </row>
    <row r="63" spans="1:19">
      <c r="A63" s="836" t="s">
        <v>27</v>
      </c>
      <c r="B63" s="836"/>
      <c r="C63" s="837">
        <v>820</v>
      </c>
      <c r="D63" s="838">
        <v>100</v>
      </c>
      <c r="E63" s="839"/>
      <c r="F63" s="840"/>
      <c r="G63" s="819"/>
    </row>
    <row r="66" spans="1:7" ht="63.65" customHeight="1">
      <c r="A66" s="818" t="s">
        <v>537</v>
      </c>
      <c r="B66" s="818"/>
      <c r="C66" s="818"/>
      <c r="D66" s="818"/>
      <c r="E66" s="818"/>
      <c r="F66" s="818"/>
      <c r="G66" s="819"/>
    </row>
    <row r="67" spans="1:7" ht="24">
      <c r="A67" s="820" t="s">
        <v>0</v>
      </c>
      <c r="B67" s="820"/>
      <c r="C67" s="821" t="s">
        <v>19</v>
      </c>
      <c r="D67" s="822" t="s">
        <v>20</v>
      </c>
      <c r="E67" s="822" t="s">
        <v>21</v>
      </c>
      <c r="F67" s="823" t="s">
        <v>22</v>
      </c>
      <c r="G67" s="819"/>
    </row>
    <row r="68" spans="1:7" ht="34.5">
      <c r="A68" s="824" t="s">
        <v>16</v>
      </c>
      <c r="B68" s="825" t="s">
        <v>527</v>
      </c>
      <c r="C68" s="826">
        <v>15</v>
      </c>
      <c r="D68" s="827">
        <v>1.8292682926829267</v>
      </c>
      <c r="E68" s="827">
        <v>2.3734177215189876</v>
      </c>
      <c r="F68" s="828">
        <v>2.3734177215189876</v>
      </c>
      <c r="G68" s="819"/>
    </row>
    <row r="69" spans="1:7" ht="23">
      <c r="A69" s="829"/>
      <c r="B69" s="830" t="s">
        <v>528</v>
      </c>
      <c r="C69" s="831">
        <v>19</v>
      </c>
      <c r="D69" s="832">
        <v>2.3170731707317072</v>
      </c>
      <c r="E69" s="832">
        <v>3.0063291139240507</v>
      </c>
      <c r="F69" s="833">
        <v>5.3797468354430382</v>
      </c>
      <c r="G69" s="819"/>
    </row>
    <row r="70" spans="1:7" ht="34.5">
      <c r="A70" s="829"/>
      <c r="B70" s="830" t="s">
        <v>529</v>
      </c>
      <c r="C70" s="831">
        <v>46</v>
      </c>
      <c r="D70" s="832">
        <v>5.6097560975609762</v>
      </c>
      <c r="E70" s="832">
        <v>7.2784810126582276</v>
      </c>
      <c r="F70" s="833">
        <v>12.658227848101266</v>
      </c>
      <c r="G70" s="819"/>
    </row>
    <row r="71" spans="1:7" ht="34.5">
      <c r="A71" s="829"/>
      <c r="B71" s="830" t="s">
        <v>530</v>
      </c>
      <c r="C71" s="831">
        <v>215</v>
      </c>
      <c r="D71" s="832">
        <v>26.219512195121951</v>
      </c>
      <c r="E71" s="832">
        <v>34.018987341772153</v>
      </c>
      <c r="F71" s="833">
        <v>46.677215189873415</v>
      </c>
      <c r="G71" s="819"/>
    </row>
    <row r="72" spans="1:7" ht="23">
      <c r="A72" s="829"/>
      <c r="B72" s="830" t="s">
        <v>531</v>
      </c>
      <c r="C72" s="831">
        <v>237</v>
      </c>
      <c r="D72" s="832">
        <v>28.90243902439024</v>
      </c>
      <c r="E72" s="832">
        <v>37.5</v>
      </c>
      <c r="F72" s="833">
        <v>84.177215189873422</v>
      </c>
      <c r="G72" s="819"/>
    </row>
    <row r="73" spans="1:7" ht="34.5">
      <c r="A73" s="829"/>
      <c r="B73" s="830" t="s">
        <v>532</v>
      </c>
      <c r="C73" s="831">
        <v>100</v>
      </c>
      <c r="D73" s="832">
        <v>12.195121951219512</v>
      </c>
      <c r="E73" s="832">
        <v>15.822784810126583</v>
      </c>
      <c r="F73" s="833">
        <v>100</v>
      </c>
      <c r="G73" s="819"/>
    </row>
    <row r="74" spans="1:7">
      <c r="A74" s="829"/>
      <c r="B74" s="830" t="s">
        <v>27</v>
      </c>
      <c r="C74" s="831">
        <v>632</v>
      </c>
      <c r="D74" s="832">
        <v>77.073170731707322</v>
      </c>
      <c r="E74" s="832">
        <v>100</v>
      </c>
      <c r="F74" s="834"/>
      <c r="G74" s="819"/>
    </row>
    <row r="75" spans="1:7">
      <c r="A75" s="830" t="s">
        <v>17</v>
      </c>
      <c r="B75" s="830" t="s">
        <v>28</v>
      </c>
      <c r="C75" s="831">
        <v>188</v>
      </c>
      <c r="D75" s="832">
        <v>22.926829268292686</v>
      </c>
      <c r="E75" s="835"/>
      <c r="F75" s="834"/>
      <c r="G75" s="819"/>
    </row>
    <row r="76" spans="1:7">
      <c r="A76" s="836" t="s">
        <v>27</v>
      </c>
      <c r="B76" s="836"/>
      <c r="C76" s="837">
        <v>820</v>
      </c>
      <c r="D76" s="838">
        <v>100</v>
      </c>
      <c r="E76" s="839"/>
      <c r="F76" s="840"/>
      <c r="G76" s="819"/>
    </row>
    <row r="79" spans="1:7" ht="67.5" customHeight="1">
      <c r="A79" s="818" t="s">
        <v>538</v>
      </c>
      <c r="B79" s="818"/>
      <c r="C79" s="818"/>
      <c r="D79" s="818"/>
      <c r="E79" s="818"/>
      <c r="F79" s="818"/>
      <c r="G79" s="819"/>
    </row>
    <row r="80" spans="1:7" ht="24">
      <c r="A80" s="820" t="s">
        <v>0</v>
      </c>
      <c r="B80" s="820"/>
      <c r="C80" s="821" t="s">
        <v>19</v>
      </c>
      <c r="D80" s="822" t="s">
        <v>20</v>
      </c>
      <c r="E80" s="822" t="s">
        <v>21</v>
      </c>
      <c r="F80" s="823" t="s">
        <v>22</v>
      </c>
      <c r="G80" s="819"/>
    </row>
    <row r="81" spans="1:7" ht="34.5">
      <c r="A81" s="824" t="s">
        <v>16</v>
      </c>
      <c r="B81" s="825" t="s">
        <v>527</v>
      </c>
      <c r="C81" s="826">
        <v>14</v>
      </c>
      <c r="D81" s="827">
        <v>1.7073170731707319</v>
      </c>
      <c r="E81" s="827">
        <v>2.2471910112359552</v>
      </c>
      <c r="F81" s="828">
        <v>2.2471910112359552</v>
      </c>
      <c r="G81" s="819"/>
    </row>
    <row r="82" spans="1:7" ht="23">
      <c r="A82" s="829"/>
      <c r="B82" s="830" t="s">
        <v>528</v>
      </c>
      <c r="C82" s="831">
        <v>44</v>
      </c>
      <c r="D82" s="832">
        <v>5.3658536585365857</v>
      </c>
      <c r="E82" s="832">
        <v>7.0626003210272872</v>
      </c>
      <c r="F82" s="833">
        <v>9.3097913322632433</v>
      </c>
      <c r="G82" s="819"/>
    </row>
    <row r="83" spans="1:7" ht="34.5">
      <c r="A83" s="829"/>
      <c r="B83" s="830" t="s">
        <v>529</v>
      </c>
      <c r="C83" s="831">
        <v>168</v>
      </c>
      <c r="D83" s="832">
        <v>20.487804878048781</v>
      </c>
      <c r="E83" s="832">
        <v>26.966292134831459</v>
      </c>
      <c r="F83" s="833">
        <v>36.276083467094708</v>
      </c>
      <c r="G83" s="819"/>
    </row>
    <row r="84" spans="1:7" ht="34.5">
      <c r="A84" s="829"/>
      <c r="B84" s="830" t="s">
        <v>530</v>
      </c>
      <c r="C84" s="831">
        <v>263</v>
      </c>
      <c r="D84" s="832">
        <v>32.073170731707314</v>
      </c>
      <c r="E84" s="832">
        <v>42.215088282504013</v>
      </c>
      <c r="F84" s="833">
        <v>78.49117174959872</v>
      </c>
      <c r="G84" s="819"/>
    </row>
    <row r="85" spans="1:7" ht="23">
      <c r="A85" s="829"/>
      <c r="B85" s="830" t="s">
        <v>531</v>
      </c>
      <c r="C85" s="831">
        <v>107</v>
      </c>
      <c r="D85" s="832">
        <v>13.048780487804878</v>
      </c>
      <c r="E85" s="832">
        <v>17.174959871589085</v>
      </c>
      <c r="F85" s="833">
        <v>95.666131621187802</v>
      </c>
      <c r="G85" s="819"/>
    </row>
    <row r="86" spans="1:7" ht="34.5">
      <c r="A86" s="829"/>
      <c r="B86" s="830" t="s">
        <v>532</v>
      </c>
      <c r="C86" s="831">
        <v>27</v>
      </c>
      <c r="D86" s="832">
        <v>3.2926829268292686</v>
      </c>
      <c r="E86" s="832">
        <v>4.3338683788121983</v>
      </c>
      <c r="F86" s="833">
        <v>100</v>
      </c>
      <c r="G86" s="819"/>
    </row>
    <row r="87" spans="1:7">
      <c r="A87" s="829"/>
      <c r="B87" s="830" t="s">
        <v>27</v>
      </c>
      <c r="C87" s="831">
        <v>623</v>
      </c>
      <c r="D87" s="832">
        <v>75.975609756097555</v>
      </c>
      <c r="E87" s="832">
        <v>100</v>
      </c>
      <c r="F87" s="834"/>
      <c r="G87" s="819"/>
    </row>
    <row r="88" spans="1:7">
      <c r="A88" s="830" t="s">
        <v>17</v>
      </c>
      <c r="B88" s="830" t="s">
        <v>28</v>
      </c>
      <c r="C88" s="831">
        <v>197</v>
      </c>
      <c r="D88" s="832">
        <v>24.024390243902438</v>
      </c>
      <c r="E88" s="835"/>
      <c r="F88" s="834"/>
      <c r="G88" s="819"/>
    </row>
    <row r="89" spans="1:7">
      <c r="A89" s="836" t="s">
        <v>27</v>
      </c>
      <c r="B89" s="836"/>
      <c r="C89" s="837">
        <v>820</v>
      </c>
      <c r="D89" s="838">
        <v>100</v>
      </c>
      <c r="E89" s="839"/>
      <c r="F89" s="840"/>
      <c r="G89" s="819"/>
    </row>
    <row r="92" spans="1:7" ht="62.5" customHeight="1">
      <c r="A92" s="818" t="s">
        <v>539</v>
      </c>
      <c r="B92" s="818"/>
      <c r="C92" s="818"/>
      <c r="D92" s="818"/>
      <c r="E92" s="818"/>
      <c r="F92" s="818"/>
      <c r="G92" s="819"/>
    </row>
    <row r="93" spans="1:7" ht="24">
      <c r="A93" s="820" t="s">
        <v>0</v>
      </c>
      <c r="B93" s="820"/>
      <c r="C93" s="821" t="s">
        <v>19</v>
      </c>
      <c r="D93" s="822" t="s">
        <v>20</v>
      </c>
      <c r="E93" s="822" t="s">
        <v>21</v>
      </c>
      <c r="F93" s="823" t="s">
        <v>22</v>
      </c>
      <c r="G93" s="819"/>
    </row>
    <row r="94" spans="1:7" ht="34.5">
      <c r="A94" s="824" t="s">
        <v>16</v>
      </c>
      <c r="B94" s="825" t="s">
        <v>527</v>
      </c>
      <c r="C94" s="826">
        <v>33</v>
      </c>
      <c r="D94" s="827">
        <v>4.024390243902439</v>
      </c>
      <c r="E94" s="827">
        <v>5.246422893481717</v>
      </c>
      <c r="F94" s="828">
        <v>5.246422893481717</v>
      </c>
      <c r="G94" s="819"/>
    </row>
    <row r="95" spans="1:7" ht="23">
      <c r="A95" s="829"/>
      <c r="B95" s="830" t="s">
        <v>528</v>
      </c>
      <c r="C95" s="831">
        <v>61</v>
      </c>
      <c r="D95" s="832">
        <v>7.4390243902439019</v>
      </c>
      <c r="E95" s="832">
        <v>9.6979332273449916</v>
      </c>
      <c r="F95" s="833">
        <v>14.944356120826709</v>
      </c>
      <c r="G95" s="819"/>
    </row>
    <row r="96" spans="1:7" ht="34.5">
      <c r="A96" s="829"/>
      <c r="B96" s="830" t="s">
        <v>529</v>
      </c>
      <c r="C96" s="831">
        <v>159</v>
      </c>
      <c r="D96" s="832">
        <v>19.390243902439025</v>
      </c>
      <c r="E96" s="832">
        <v>25.278219395866451</v>
      </c>
      <c r="F96" s="833">
        <v>40.222575516693162</v>
      </c>
      <c r="G96" s="819"/>
    </row>
    <row r="97" spans="1:7" ht="34.5">
      <c r="A97" s="829"/>
      <c r="B97" s="830" t="s">
        <v>530</v>
      </c>
      <c r="C97" s="831">
        <v>204</v>
      </c>
      <c r="D97" s="832">
        <v>24.878048780487806</v>
      </c>
      <c r="E97" s="832">
        <v>32.432432432432435</v>
      </c>
      <c r="F97" s="833">
        <v>72.65500794912559</v>
      </c>
      <c r="G97" s="819"/>
    </row>
    <row r="98" spans="1:7" ht="23">
      <c r="A98" s="829"/>
      <c r="B98" s="830" t="s">
        <v>531</v>
      </c>
      <c r="C98" s="831">
        <v>124</v>
      </c>
      <c r="D98" s="832">
        <v>15.121951219512194</v>
      </c>
      <c r="E98" s="832">
        <v>19.713831478537362</v>
      </c>
      <c r="F98" s="833">
        <v>92.368839427662948</v>
      </c>
      <c r="G98" s="819"/>
    </row>
    <row r="99" spans="1:7" ht="34.5">
      <c r="A99" s="829"/>
      <c r="B99" s="830" t="s">
        <v>532</v>
      </c>
      <c r="C99" s="831">
        <v>48</v>
      </c>
      <c r="D99" s="832">
        <v>5.8536585365853666</v>
      </c>
      <c r="E99" s="832">
        <v>7.6311605723370421</v>
      </c>
      <c r="F99" s="833">
        <v>100</v>
      </c>
      <c r="G99" s="819"/>
    </row>
    <row r="100" spans="1:7">
      <c r="A100" s="829"/>
      <c r="B100" s="830" t="s">
        <v>27</v>
      </c>
      <c r="C100" s="831">
        <v>629</v>
      </c>
      <c r="D100" s="832">
        <v>76.707317073170728</v>
      </c>
      <c r="E100" s="832">
        <v>100</v>
      </c>
      <c r="F100" s="834"/>
      <c r="G100" s="819"/>
    </row>
    <row r="101" spans="1:7">
      <c r="A101" s="830" t="s">
        <v>17</v>
      </c>
      <c r="B101" s="830" t="s">
        <v>28</v>
      </c>
      <c r="C101" s="831">
        <v>191</v>
      </c>
      <c r="D101" s="832">
        <v>23.292682926829269</v>
      </c>
      <c r="E101" s="835"/>
      <c r="F101" s="834"/>
      <c r="G101" s="819"/>
    </row>
    <row r="102" spans="1:7">
      <c r="A102" s="836" t="s">
        <v>27</v>
      </c>
      <c r="B102" s="836"/>
      <c r="C102" s="837">
        <v>820</v>
      </c>
      <c r="D102" s="838">
        <v>100</v>
      </c>
      <c r="E102" s="839"/>
      <c r="F102" s="840"/>
      <c r="G102" s="819"/>
    </row>
    <row r="105" spans="1:7" ht="57.65" customHeight="1">
      <c r="A105" s="818" t="s">
        <v>540</v>
      </c>
      <c r="B105" s="818"/>
      <c r="C105" s="818"/>
      <c r="D105" s="818"/>
      <c r="E105" s="818"/>
      <c r="F105" s="818"/>
      <c r="G105" s="819"/>
    </row>
    <row r="106" spans="1:7" ht="24">
      <c r="A106" s="820" t="s">
        <v>0</v>
      </c>
      <c r="B106" s="820"/>
      <c r="C106" s="821" t="s">
        <v>19</v>
      </c>
      <c r="D106" s="822" t="s">
        <v>20</v>
      </c>
      <c r="E106" s="822" t="s">
        <v>21</v>
      </c>
      <c r="F106" s="823" t="s">
        <v>22</v>
      </c>
      <c r="G106" s="819"/>
    </row>
    <row r="107" spans="1:7" ht="34.5">
      <c r="A107" s="824" t="s">
        <v>16</v>
      </c>
      <c r="B107" s="825" t="s">
        <v>527</v>
      </c>
      <c r="C107" s="826">
        <v>25</v>
      </c>
      <c r="D107" s="827">
        <v>3.0487804878048781</v>
      </c>
      <c r="E107" s="827">
        <v>4.2808219178082192</v>
      </c>
      <c r="F107" s="828">
        <v>4.2808219178082192</v>
      </c>
      <c r="G107" s="819"/>
    </row>
    <row r="108" spans="1:7" ht="23">
      <c r="A108" s="829"/>
      <c r="B108" s="830" t="s">
        <v>528</v>
      </c>
      <c r="C108" s="831">
        <v>80</v>
      </c>
      <c r="D108" s="832">
        <v>9.7560975609756095</v>
      </c>
      <c r="E108" s="832">
        <v>13.698630136986301</v>
      </c>
      <c r="F108" s="833">
        <v>17.979452054794521</v>
      </c>
      <c r="G108" s="819"/>
    </row>
    <row r="109" spans="1:7" ht="34.5">
      <c r="A109" s="829"/>
      <c r="B109" s="830" t="s">
        <v>529</v>
      </c>
      <c r="C109" s="831">
        <v>254</v>
      </c>
      <c r="D109" s="832">
        <v>30.975609756097562</v>
      </c>
      <c r="E109" s="832">
        <v>43.493150684931507</v>
      </c>
      <c r="F109" s="833">
        <v>61.472602739726021</v>
      </c>
      <c r="G109" s="819"/>
    </row>
    <row r="110" spans="1:7" ht="34.5">
      <c r="A110" s="829"/>
      <c r="B110" s="830" t="s">
        <v>530</v>
      </c>
      <c r="C110" s="831">
        <v>161</v>
      </c>
      <c r="D110" s="832">
        <v>19.634146341463417</v>
      </c>
      <c r="E110" s="832">
        <v>27.56849315068493</v>
      </c>
      <c r="F110" s="833">
        <v>89.041095890410958</v>
      </c>
      <c r="G110" s="819"/>
    </row>
    <row r="111" spans="1:7" ht="23">
      <c r="A111" s="829"/>
      <c r="B111" s="830" t="s">
        <v>531</v>
      </c>
      <c r="C111" s="831">
        <v>52</v>
      </c>
      <c r="D111" s="832">
        <v>6.3414634146341466</v>
      </c>
      <c r="E111" s="832">
        <v>8.9041095890410951</v>
      </c>
      <c r="F111" s="833">
        <v>97.945205479452056</v>
      </c>
      <c r="G111" s="819"/>
    </row>
    <row r="112" spans="1:7" ht="34.5">
      <c r="A112" s="829"/>
      <c r="B112" s="830" t="s">
        <v>532</v>
      </c>
      <c r="C112" s="831">
        <v>12</v>
      </c>
      <c r="D112" s="832">
        <v>1.4634146341463417</v>
      </c>
      <c r="E112" s="832">
        <v>2.054794520547945</v>
      </c>
      <c r="F112" s="833">
        <v>100</v>
      </c>
      <c r="G112" s="819"/>
    </row>
    <row r="113" spans="1:7">
      <c r="A113" s="829"/>
      <c r="B113" s="830" t="s">
        <v>27</v>
      </c>
      <c r="C113" s="831">
        <v>584</v>
      </c>
      <c r="D113" s="832">
        <v>71.219512195121951</v>
      </c>
      <c r="E113" s="832">
        <v>100</v>
      </c>
      <c r="F113" s="834"/>
      <c r="G113" s="819"/>
    </row>
    <row r="114" spans="1:7">
      <c r="A114" s="830" t="s">
        <v>17</v>
      </c>
      <c r="B114" s="830" t="s">
        <v>28</v>
      </c>
      <c r="C114" s="831">
        <v>236</v>
      </c>
      <c r="D114" s="832">
        <v>28.780487804878046</v>
      </c>
      <c r="E114" s="835"/>
      <c r="F114" s="834"/>
      <c r="G114" s="819"/>
    </row>
    <row r="115" spans="1:7">
      <c r="A115" s="836" t="s">
        <v>27</v>
      </c>
      <c r="B115" s="836"/>
      <c r="C115" s="837">
        <v>820</v>
      </c>
      <c r="D115" s="838">
        <v>100</v>
      </c>
      <c r="E115" s="839"/>
      <c r="F115" s="840"/>
      <c r="G115" s="819"/>
    </row>
    <row r="118" spans="1:7" ht="61" customHeight="1">
      <c r="A118" s="818" t="s">
        <v>541</v>
      </c>
      <c r="B118" s="818"/>
      <c r="C118" s="818"/>
      <c r="D118" s="818"/>
      <c r="E118" s="818"/>
      <c r="F118" s="818"/>
      <c r="G118" s="819"/>
    </row>
    <row r="119" spans="1:7" ht="24">
      <c r="A119" s="820" t="s">
        <v>0</v>
      </c>
      <c r="B119" s="820"/>
      <c r="C119" s="821" t="s">
        <v>19</v>
      </c>
      <c r="D119" s="822" t="s">
        <v>20</v>
      </c>
      <c r="E119" s="822" t="s">
        <v>21</v>
      </c>
      <c r="F119" s="823" t="s">
        <v>22</v>
      </c>
      <c r="G119" s="819"/>
    </row>
    <row r="120" spans="1:7" ht="34.5">
      <c r="A120" s="824" t="s">
        <v>16</v>
      </c>
      <c r="B120" s="825" t="s">
        <v>527</v>
      </c>
      <c r="C120" s="826">
        <v>24</v>
      </c>
      <c r="D120" s="827">
        <v>2.9268292682926833</v>
      </c>
      <c r="E120" s="827">
        <v>4.0472175379426645</v>
      </c>
      <c r="F120" s="828">
        <v>4.0472175379426645</v>
      </c>
      <c r="G120" s="819"/>
    </row>
    <row r="121" spans="1:7" ht="23">
      <c r="A121" s="829"/>
      <c r="B121" s="830" t="s">
        <v>528</v>
      </c>
      <c r="C121" s="831">
        <v>76</v>
      </c>
      <c r="D121" s="832">
        <v>9.2682926829268286</v>
      </c>
      <c r="E121" s="832">
        <v>12.816188870151771</v>
      </c>
      <c r="F121" s="833">
        <v>16.863406408094438</v>
      </c>
      <c r="G121" s="819"/>
    </row>
    <row r="122" spans="1:7" ht="34.5">
      <c r="A122" s="829"/>
      <c r="B122" s="830" t="s">
        <v>529</v>
      </c>
      <c r="C122" s="831">
        <v>180</v>
      </c>
      <c r="D122" s="832">
        <v>21.951219512195124</v>
      </c>
      <c r="E122" s="832">
        <v>30.354131534569984</v>
      </c>
      <c r="F122" s="833">
        <v>47.217537942664414</v>
      </c>
      <c r="G122" s="819"/>
    </row>
    <row r="123" spans="1:7" ht="34.5">
      <c r="A123" s="829"/>
      <c r="B123" s="830" t="s">
        <v>530</v>
      </c>
      <c r="C123" s="831">
        <v>207</v>
      </c>
      <c r="D123" s="832">
        <v>25.243902439024389</v>
      </c>
      <c r="E123" s="832">
        <v>34.90725126475548</v>
      </c>
      <c r="F123" s="833">
        <v>82.124789207419894</v>
      </c>
      <c r="G123" s="819"/>
    </row>
    <row r="124" spans="1:7" ht="23">
      <c r="A124" s="829"/>
      <c r="B124" s="830" t="s">
        <v>531</v>
      </c>
      <c r="C124" s="831">
        <v>88</v>
      </c>
      <c r="D124" s="832">
        <v>10.731707317073171</v>
      </c>
      <c r="E124" s="832">
        <v>14.839797639123104</v>
      </c>
      <c r="F124" s="833">
        <v>96.964586846543</v>
      </c>
      <c r="G124" s="819"/>
    </row>
    <row r="125" spans="1:7" ht="34.5">
      <c r="A125" s="829"/>
      <c r="B125" s="830" t="s">
        <v>532</v>
      </c>
      <c r="C125" s="831">
        <v>18</v>
      </c>
      <c r="D125" s="832">
        <v>2.1951219512195119</v>
      </c>
      <c r="E125" s="832">
        <v>3.0354131534569984</v>
      </c>
      <c r="F125" s="833">
        <v>100</v>
      </c>
      <c r="G125" s="819"/>
    </row>
    <row r="126" spans="1:7">
      <c r="A126" s="829"/>
      <c r="B126" s="830" t="s">
        <v>27</v>
      </c>
      <c r="C126" s="831">
        <v>593</v>
      </c>
      <c r="D126" s="832">
        <v>72.317073170731703</v>
      </c>
      <c r="E126" s="832">
        <v>100</v>
      </c>
      <c r="F126" s="834"/>
      <c r="G126" s="819"/>
    </row>
    <row r="127" spans="1:7">
      <c r="A127" s="830" t="s">
        <v>17</v>
      </c>
      <c r="B127" s="830" t="s">
        <v>28</v>
      </c>
      <c r="C127" s="831">
        <v>227</v>
      </c>
      <c r="D127" s="832">
        <v>27.682926829268297</v>
      </c>
      <c r="E127" s="835"/>
      <c r="F127" s="834"/>
      <c r="G127" s="819"/>
    </row>
    <row r="128" spans="1:7">
      <c r="A128" s="836" t="s">
        <v>27</v>
      </c>
      <c r="B128" s="836"/>
      <c r="C128" s="837">
        <v>820</v>
      </c>
      <c r="D128" s="838">
        <v>100</v>
      </c>
      <c r="E128" s="839"/>
      <c r="F128" s="840"/>
      <c r="G128" s="819"/>
    </row>
    <row r="131" spans="1:7" ht="70.5" customHeight="1">
      <c r="A131" s="818" t="s">
        <v>542</v>
      </c>
      <c r="B131" s="818"/>
      <c r="C131" s="818"/>
      <c r="D131" s="818"/>
      <c r="E131" s="818"/>
      <c r="F131" s="818"/>
      <c r="G131" s="819"/>
    </row>
    <row r="132" spans="1:7" ht="24">
      <c r="A132" s="820" t="s">
        <v>0</v>
      </c>
      <c r="B132" s="820"/>
      <c r="C132" s="821" t="s">
        <v>19</v>
      </c>
      <c r="D132" s="822" t="s">
        <v>20</v>
      </c>
      <c r="E132" s="822" t="s">
        <v>21</v>
      </c>
      <c r="F132" s="823" t="s">
        <v>22</v>
      </c>
      <c r="G132" s="819"/>
    </row>
    <row r="133" spans="1:7" ht="34.5">
      <c r="A133" s="824" t="s">
        <v>16</v>
      </c>
      <c r="B133" s="825" t="s">
        <v>527</v>
      </c>
      <c r="C133" s="826">
        <v>13</v>
      </c>
      <c r="D133" s="827">
        <v>1.5853658536585367</v>
      </c>
      <c r="E133" s="827">
        <v>2.1739130434782608</v>
      </c>
      <c r="F133" s="828">
        <v>2.1739130434782608</v>
      </c>
      <c r="G133" s="819"/>
    </row>
    <row r="134" spans="1:7" ht="23">
      <c r="A134" s="829"/>
      <c r="B134" s="830" t="s">
        <v>528</v>
      </c>
      <c r="C134" s="831">
        <v>49</v>
      </c>
      <c r="D134" s="832">
        <v>5.975609756097561</v>
      </c>
      <c r="E134" s="832">
        <v>8.1939799331103682</v>
      </c>
      <c r="F134" s="833">
        <v>10.367892976588628</v>
      </c>
      <c r="G134" s="819"/>
    </row>
    <row r="135" spans="1:7" ht="34.5">
      <c r="A135" s="829"/>
      <c r="B135" s="830" t="s">
        <v>529</v>
      </c>
      <c r="C135" s="831">
        <v>131</v>
      </c>
      <c r="D135" s="832">
        <v>15.975609756097562</v>
      </c>
      <c r="E135" s="832">
        <v>21.906354515050168</v>
      </c>
      <c r="F135" s="833">
        <v>32.274247491638796</v>
      </c>
      <c r="G135" s="819"/>
    </row>
    <row r="136" spans="1:7" ht="34.5">
      <c r="A136" s="829"/>
      <c r="B136" s="830" t="s">
        <v>530</v>
      </c>
      <c r="C136" s="831">
        <v>254</v>
      </c>
      <c r="D136" s="832">
        <v>30.975609756097562</v>
      </c>
      <c r="E136" s="832">
        <v>42.474916387959865</v>
      </c>
      <c r="F136" s="833">
        <v>74.749163879598655</v>
      </c>
      <c r="G136" s="819"/>
    </row>
    <row r="137" spans="1:7" ht="23">
      <c r="A137" s="829"/>
      <c r="B137" s="830" t="s">
        <v>531</v>
      </c>
      <c r="C137" s="831">
        <v>126</v>
      </c>
      <c r="D137" s="832">
        <v>15.365853658536585</v>
      </c>
      <c r="E137" s="832">
        <v>21.070234113712374</v>
      </c>
      <c r="F137" s="833">
        <v>95.819397993311043</v>
      </c>
      <c r="G137" s="819"/>
    </row>
    <row r="138" spans="1:7" ht="34.5">
      <c r="A138" s="829"/>
      <c r="B138" s="830" t="s">
        <v>532</v>
      </c>
      <c r="C138" s="831">
        <v>25</v>
      </c>
      <c r="D138" s="832">
        <v>3.0487804878048781</v>
      </c>
      <c r="E138" s="832">
        <v>4.1806020066889635</v>
      </c>
      <c r="F138" s="833">
        <v>100</v>
      </c>
      <c r="G138" s="819"/>
    </row>
    <row r="139" spans="1:7">
      <c r="A139" s="829"/>
      <c r="B139" s="830" t="s">
        <v>27</v>
      </c>
      <c r="C139" s="831">
        <v>598</v>
      </c>
      <c r="D139" s="832">
        <v>72.926829268292678</v>
      </c>
      <c r="E139" s="832">
        <v>100</v>
      </c>
      <c r="F139" s="834"/>
      <c r="G139" s="819"/>
    </row>
    <row r="140" spans="1:7">
      <c r="A140" s="830" t="s">
        <v>17</v>
      </c>
      <c r="B140" s="830" t="s">
        <v>28</v>
      </c>
      <c r="C140" s="831">
        <v>222</v>
      </c>
      <c r="D140" s="832">
        <v>27.073170731707318</v>
      </c>
      <c r="E140" s="835"/>
      <c r="F140" s="834"/>
      <c r="G140" s="819"/>
    </row>
    <row r="141" spans="1:7">
      <c r="A141" s="836" t="s">
        <v>27</v>
      </c>
      <c r="B141" s="836"/>
      <c r="C141" s="837">
        <v>820</v>
      </c>
      <c r="D141" s="838">
        <v>100</v>
      </c>
      <c r="E141" s="839"/>
      <c r="F141" s="840"/>
      <c r="G141" s="819"/>
    </row>
    <row r="144" spans="1:7" ht="66.650000000000006" customHeight="1">
      <c r="A144" s="818" t="s">
        <v>543</v>
      </c>
      <c r="B144" s="818"/>
      <c r="C144" s="818"/>
      <c r="D144" s="818"/>
      <c r="E144" s="818"/>
      <c r="F144" s="818"/>
      <c r="G144" s="819"/>
    </row>
    <row r="145" spans="1:7" ht="24">
      <c r="A145" s="820" t="s">
        <v>0</v>
      </c>
      <c r="B145" s="820"/>
      <c r="C145" s="821" t="s">
        <v>19</v>
      </c>
      <c r="D145" s="822" t="s">
        <v>20</v>
      </c>
      <c r="E145" s="822" t="s">
        <v>21</v>
      </c>
      <c r="F145" s="823" t="s">
        <v>22</v>
      </c>
      <c r="G145" s="819"/>
    </row>
    <row r="146" spans="1:7" ht="34.5">
      <c r="A146" s="824" t="s">
        <v>16</v>
      </c>
      <c r="B146" s="825" t="s">
        <v>527</v>
      </c>
      <c r="C146" s="826">
        <v>32</v>
      </c>
      <c r="D146" s="827">
        <v>3.9024390243902438</v>
      </c>
      <c r="E146" s="827">
        <v>5.4145516074450084</v>
      </c>
      <c r="F146" s="828">
        <v>5.4145516074450084</v>
      </c>
      <c r="G146" s="819"/>
    </row>
    <row r="147" spans="1:7" ht="23">
      <c r="A147" s="829"/>
      <c r="B147" s="830" t="s">
        <v>528</v>
      </c>
      <c r="C147" s="831">
        <v>95</v>
      </c>
      <c r="D147" s="832">
        <v>11.585365853658537</v>
      </c>
      <c r="E147" s="832">
        <v>16.074450084602368</v>
      </c>
      <c r="F147" s="833">
        <v>21.489001692047378</v>
      </c>
      <c r="G147" s="819"/>
    </row>
    <row r="148" spans="1:7" ht="34.5">
      <c r="A148" s="829"/>
      <c r="B148" s="830" t="s">
        <v>529</v>
      </c>
      <c r="C148" s="831">
        <v>224</v>
      </c>
      <c r="D148" s="832">
        <v>27.31707317073171</v>
      </c>
      <c r="E148" s="832">
        <v>37.901861252115062</v>
      </c>
      <c r="F148" s="833">
        <v>59.390862944162436</v>
      </c>
      <c r="G148" s="819"/>
    </row>
    <row r="149" spans="1:7" ht="34.5">
      <c r="A149" s="829"/>
      <c r="B149" s="830" t="s">
        <v>530</v>
      </c>
      <c r="C149" s="831">
        <v>151</v>
      </c>
      <c r="D149" s="832">
        <v>18.414634146341463</v>
      </c>
      <c r="E149" s="832">
        <v>25.549915397631136</v>
      </c>
      <c r="F149" s="833">
        <v>84.94077834179356</v>
      </c>
      <c r="G149" s="819"/>
    </row>
    <row r="150" spans="1:7" ht="23">
      <c r="A150" s="829"/>
      <c r="B150" s="830" t="s">
        <v>531</v>
      </c>
      <c r="C150" s="831">
        <v>66</v>
      </c>
      <c r="D150" s="832">
        <v>8.0487804878048781</v>
      </c>
      <c r="E150" s="832">
        <v>11.167512690355331</v>
      </c>
      <c r="F150" s="833">
        <v>96.108291032148898</v>
      </c>
      <c r="G150" s="819"/>
    </row>
    <row r="151" spans="1:7" ht="34.5">
      <c r="A151" s="829"/>
      <c r="B151" s="830" t="s">
        <v>532</v>
      </c>
      <c r="C151" s="831">
        <v>23</v>
      </c>
      <c r="D151" s="832">
        <v>2.8048780487804881</v>
      </c>
      <c r="E151" s="832">
        <v>3.8917089678511001</v>
      </c>
      <c r="F151" s="833">
        <v>100</v>
      </c>
      <c r="G151" s="819"/>
    </row>
    <row r="152" spans="1:7">
      <c r="A152" s="829"/>
      <c r="B152" s="830" t="s">
        <v>27</v>
      </c>
      <c r="C152" s="831">
        <v>591</v>
      </c>
      <c r="D152" s="832">
        <v>72.073170731707307</v>
      </c>
      <c r="E152" s="832">
        <v>100</v>
      </c>
      <c r="F152" s="834"/>
      <c r="G152" s="819"/>
    </row>
    <row r="153" spans="1:7">
      <c r="A153" s="830" t="s">
        <v>17</v>
      </c>
      <c r="B153" s="830" t="s">
        <v>28</v>
      </c>
      <c r="C153" s="831">
        <v>229</v>
      </c>
      <c r="D153" s="832">
        <v>27.926829268292686</v>
      </c>
      <c r="E153" s="835"/>
      <c r="F153" s="834"/>
      <c r="G153" s="819"/>
    </row>
    <row r="154" spans="1:7">
      <c r="A154" s="836" t="s">
        <v>27</v>
      </c>
      <c r="B154" s="836"/>
      <c r="C154" s="837">
        <v>820</v>
      </c>
      <c r="D154" s="838">
        <v>100</v>
      </c>
      <c r="E154" s="839"/>
      <c r="F154" s="840"/>
      <c r="G154" s="819"/>
    </row>
    <row r="157" spans="1:7" ht="75" customHeight="1">
      <c r="A157" s="818" t="s">
        <v>544</v>
      </c>
      <c r="B157" s="818"/>
      <c r="C157" s="818"/>
      <c r="D157" s="818"/>
      <c r="E157" s="818"/>
      <c r="F157" s="818"/>
      <c r="G157" s="819"/>
    </row>
    <row r="158" spans="1:7" ht="24">
      <c r="A158" s="820" t="s">
        <v>0</v>
      </c>
      <c r="B158" s="820"/>
      <c r="C158" s="821" t="s">
        <v>19</v>
      </c>
      <c r="D158" s="822" t="s">
        <v>20</v>
      </c>
      <c r="E158" s="822" t="s">
        <v>21</v>
      </c>
      <c r="F158" s="823" t="s">
        <v>22</v>
      </c>
      <c r="G158" s="819"/>
    </row>
    <row r="159" spans="1:7" ht="34.5">
      <c r="A159" s="824" t="s">
        <v>16</v>
      </c>
      <c r="B159" s="825" t="s">
        <v>527</v>
      </c>
      <c r="C159" s="826">
        <v>14</v>
      </c>
      <c r="D159" s="827">
        <v>1.7073170731707319</v>
      </c>
      <c r="E159" s="827">
        <v>2.3931623931623935</v>
      </c>
      <c r="F159" s="828">
        <v>2.3931623931623935</v>
      </c>
      <c r="G159" s="819"/>
    </row>
    <row r="160" spans="1:7" ht="23">
      <c r="A160" s="829"/>
      <c r="B160" s="830" t="s">
        <v>528</v>
      </c>
      <c r="C160" s="831">
        <v>64</v>
      </c>
      <c r="D160" s="832">
        <v>7.8048780487804876</v>
      </c>
      <c r="E160" s="832">
        <v>10.94017094017094</v>
      </c>
      <c r="F160" s="833">
        <v>13.333333333333334</v>
      </c>
      <c r="G160" s="819"/>
    </row>
    <row r="161" spans="1:7" ht="34.5">
      <c r="A161" s="829"/>
      <c r="B161" s="830" t="s">
        <v>529</v>
      </c>
      <c r="C161" s="831">
        <v>211</v>
      </c>
      <c r="D161" s="832">
        <v>25.731707317073173</v>
      </c>
      <c r="E161" s="832">
        <v>36.068376068376068</v>
      </c>
      <c r="F161" s="833">
        <v>49.401709401709404</v>
      </c>
      <c r="G161" s="819"/>
    </row>
    <row r="162" spans="1:7" ht="34.5">
      <c r="A162" s="829"/>
      <c r="B162" s="830" t="s">
        <v>530</v>
      </c>
      <c r="C162" s="831">
        <v>221</v>
      </c>
      <c r="D162" s="832">
        <v>26.951219512195124</v>
      </c>
      <c r="E162" s="832">
        <v>37.777777777777779</v>
      </c>
      <c r="F162" s="833">
        <v>87.179487179487182</v>
      </c>
      <c r="G162" s="819"/>
    </row>
    <row r="163" spans="1:7" ht="23">
      <c r="A163" s="829"/>
      <c r="B163" s="830" t="s">
        <v>531</v>
      </c>
      <c r="C163" s="831">
        <v>61</v>
      </c>
      <c r="D163" s="832">
        <v>7.4390243902439019</v>
      </c>
      <c r="E163" s="832">
        <v>10.427350427350428</v>
      </c>
      <c r="F163" s="833">
        <v>97.606837606837601</v>
      </c>
      <c r="G163" s="819"/>
    </row>
    <row r="164" spans="1:7" ht="34.5">
      <c r="A164" s="829"/>
      <c r="B164" s="830" t="s">
        <v>532</v>
      </c>
      <c r="C164" s="831">
        <v>14</v>
      </c>
      <c r="D164" s="832">
        <v>1.7073170731707319</v>
      </c>
      <c r="E164" s="832">
        <v>2.3931623931623935</v>
      </c>
      <c r="F164" s="833">
        <v>100</v>
      </c>
      <c r="G164" s="819"/>
    </row>
    <row r="165" spans="1:7">
      <c r="A165" s="829"/>
      <c r="B165" s="830" t="s">
        <v>27</v>
      </c>
      <c r="C165" s="831">
        <v>585</v>
      </c>
      <c r="D165" s="832">
        <v>71.341463414634148</v>
      </c>
      <c r="E165" s="832">
        <v>100</v>
      </c>
      <c r="F165" s="834"/>
      <c r="G165" s="819"/>
    </row>
    <row r="166" spans="1:7">
      <c r="A166" s="830" t="s">
        <v>17</v>
      </c>
      <c r="B166" s="830" t="s">
        <v>28</v>
      </c>
      <c r="C166" s="831">
        <v>235</v>
      </c>
      <c r="D166" s="832">
        <v>28.658536585365852</v>
      </c>
      <c r="E166" s="835"/>
      <c r="F166" s="834"/>
      <c r="G166" s="819"/>
    </row>
    <row r="167" spans="1:7">
      <c r="A167" s="836" t="s">
        <v>27</v>
      </c>
      <c r="B167" s="836"/>
      <c r="C167" s="837">
        <v>820</v>
      </c>
      <c r="D167" s="838">
        <v>100</v>
      </c>
      <c r="E167" s="839"/>
      <c r="F167" s="840"/>
      <c r="G167" s="819"/>
    </row>
    <row r="170" spans="1:7" ht="65.150000000000006" customHeight="1">
      <c r="A170" s="818" t="s">
        <v>545</v>
      </c>
      <c r="B170" s="818"/>
      <c r="C170" s="818"/>
      <c r="D170" s="818"/>
      <c r="E170" s="818"/>
      <c r="F170" s="818"/>
      <c r="G170" s="819"/>
    </row>
    <row r="171" spans="1:7" ht="24">
      <c r="A171" s="820" t="s">
        <v>0</v>
      </c>
      <c r="B171" s="820"/>
      <c r="C171" s="821" t="s">
        <v>19</v>
      </c>
      <c r="D171" s="822" t="s">
        <v>20</v>
      </c>
      <c r="E171" s="822" t="s">
        <v>21</v>
      </c>
      <c r="F171" s="823" t="s">
        <v>22</v>
      </c>
      <c r="G171" s="819"/>
    </row>
    <row r="172" spans="1:7" ht="34.5">
      <c r="A172" s="824" t="s">
        <v>16</v>
      </c>
      <c r="B172" s="825" t="s">
        <v>527</v>
      </c>
      <c r="C172" s="826">
        <v>6</v>
      </c>
      <c r="D172" s="827">
        <v>0.73170731707317083</v>
      </c>
      <c r="E172" s="827">
        <v>1.048951048951049</v>
      </c>
      <c r="F172" s="828">
        <v>1.048951048951049</v>
      </c>
      <c r="G172" s="819"/>
    </row>
    <row r="173" spans="1:7" ht="23">
      <c r="A173" s="829"/>
      <c r="B173" s="830" t="s">
        <v>528</v>
      </c>
      <c r="C173" s="831">
        <v>15</v>
      </c>
      <c r="D173" s="832">
        <v>1.8292682926829267</v>
      </c>
      <c r="E173" s="832">
        <v>2.6223776223776225</v>
      </c>
      <c r="F173" s="833">
        <v>3.6713286713286712</v>
      </c>
      <c r="G173" s="819"/>
    </row>
    <row r="174" spans="1:7" ht="34.5">
      <c r="A174" s="829"/>
      <c r="B174" s="830" t="s">
        <v>529</v>
      </c>
      <c r="C174" s="831">
        <v>58</v>
      </c>
      <c r="D174" s="832">
        <v>7.0731707317073162</v>
      </c>
      <c r="E174" s="832">
        <v>10.13986013986014</v>
      </c>
      <c r="F174" s="833">
        <v>13.81118881118881</v>
      </c>
      <c r="G174" s="819"/>
    </row>
    <row r="175" spans="1:7" ht="34.5">
      <c r="A175" s="829"/>
      <c r="B175" s="830" t="s">
        <v>530</v>
      </c>
      <c r="C175" s="831">
        <v>222</v>
      </c>
      <c r="D175" s="832">
        <v>27.073170731707318</v>
      </c>
      <c r="E175" s="832">
        <v>38.811188811188813</v>
      </c>
      <c r="F175" s="833">
        <v>52.622377622377627</v>
      </c>
      <c r="G175" s="819"/>
    </row>
    <row r="176" spans="1:7" ht="23">
      <c r="A176" s="829"/>
      <c r="B176" s="830" t="s">
        <v>531</v>
      </c>
      <c r="C176" s="831">
        <v>193</v>
      </c>
      <c r="D176" s="832">
        <v>23.536585365853657</v>
      </c>
      <c r="E176" s="832">
        <v>33.74125874125874</v>
      </c>
      <c r="F176" s="833">
        <v>86.36363636363636</v>
      </c>
      <c r="G176" s="819"/>
    </row>
    <row r="177" spans="1:7" ht="34.5">
      <c r="A177" s="829"/>
      <c r="B177" s="830" t="s">
        <v>532</v>
      </c>
      <c r="C177" s="831">
        <v>78</v>
      </c>
      <c r="D177" s="832">
        <v>9.5121951219512191</v>
      </c>
      <c r="E177" s="832">
        <v>13.636363636363635</v>
      </c>
      <c r="F177" s="833">
        <v>100</v>
      </c>
      <c r="G177" s="819"/>
    </row>
    <row r="178" spans="1:7">
      <c r="A178" s="829"/>
      <c r="B178" s="830" t="s">
        <v>27</v>
      </c>
      <c r="C178" s="831">
        <v>572</v>
      </c>
      <c r="D178" s="832">
        <v>69.756097560975604</v>
      </c>
      <c r="E178" s="832">
        <v>100</v>
      </c>
      <c r="F178" s="834"/>
      <c r="G178" s="819"/>
    </row>
    <row r="179" spans="1:7">
      <c r="A179" s="830" t="s">
        <v>17</v>
      </c>
      <c r="B179" s="830" t="s">
        <v>28</v>
      </c>
      <c r="C179" s="831">
        <v>248</v>
      </c>
      <c r="D179" s="832">
        <v>30.243902439024389</v>
      </c>
      <c r="E179" s="835"/>
      <c r="F179" s="834"/>
      <c r="G179" s="819"/>
    </row>
    <row r="180" spans="1:7">
      <c r="A180" s="836" t="s">
        <v>27</v>
      </c>
      <c r="B180" s="836"/>
      <c r="C180" s="837">
        <v>820</v>
      </c>
      <c r="D180" s="838">
        <v>100</v>
      </c>
      <c r="E180" s="839"/>
      <c r="F180" s="840"/>
      <c r="G180" s="819"/>
    </row>
    <row r="183" spans="1:7" ht="62.15" customHeight="1">
      <c r="A183" s="818" t="s">
        <v>546</v>
      </c>
      <c r="B183" s="818"/>
      <c r="C183" s="818"/>
      <c r="D183" s="818"/>
      <c r="E183" s="818"/>
      <c r="F183" s="818"/>
      <c r="G183" s="819"/>
    </row>
    <row r="184" spans="1:7" ht="24">
      <c r="A184" s="820" t="s">
        <v>0</v>
      </c>
      <c r="B184" s="820"/>
      <c r="C184" s="821" t="s">
        <v>19</v>
      </c>
      <c r="D184" s="822" t="s">
        <v>20</v>
      </c>
      <c r="E184" s="822" t="s">
        <v>21</v>
      </c>
      <c r="F184" s="823" t="s">
        <v>22</v>
      </c>
      <c r="G184" s="819"/>
    </row>
    <row r="185" spans="1:7" ht="34.5">
      <c r="A185" s="824" t="s">
        <v>16</v>
      </c>
      <c r="B185" s="825" t="s">
        <v>527</v>
      </c>
      <c r="C185" s="826">
        <v>17</v>
      </c>
      <c r="D185" s="827">
        <v>2.0731707317073171</v>
      </c>
      <c r="E185" s="827">
        <v>2.768729641693811</v>
      </c>
      <c r="F185" s="828">
        <v>2.768729641693811</v>
      </c>
      <c r="G185" s="819"/>
    </row>
    <row r="186" spans="1:7" ht="23">
      <c r="A186" s="829"/>
      <c r="B186" s="830" t="s">
        <v>528</v>
      </c>
      <c r="C186" s="831">
        <v>67</v>
      </c>
      <c r="D186" s="832">
        <v>8.1707317073170742</v>
      </c>
      <c r="E186" s="832">
        <v>10.912052117263844</v>
      </c>
      <c r="F186" s="833">
        <v>13.680781758957655</v>
      </c>
      <c r="G186" s="819"/>
    </row>
    <row r="187" spans="1:7" ht="34.5">
      <c r="A187" s="829"/>
      <c r="B187" s="830" t="s">
        <v>529</v>
      </c>
      <c r="C187" s="831">
        <v>115</v>
      </c>
      <c r="D187" s="832">
        <v>14.02439024390244</v>
      </c>
      <c r="E187" s="832">
        <v>18.729641693811075</v>
      </c>
      <c r="F187" s="833">
        <v>32.410423452768725</v>
      </c>
      <c r="G187" s="819"/>
    </row>
    <row r="188" spans="1:7" ht="34.5">
      <c r="A188" s="829"/>
      <c r="B188" s="830" t="s">
        <v>530</v>
      </c>
      <c r="C188" s="831">
        <v>202</v>
      </c>
      <c r="D188" s="832">
        <v>24.634146341463413</v>
      </c>
      <c r="E188" s="832">
        <v>32.899022801302927</v>
      </c>
      <c r="F188" s="833">
        <v>65.309446254071659</v>
      </c>
      <c r="G188" s="819"/>
    </row>
    <row r="189" spans="1:7" ht="23">
      <c r="A189" s="829"/>
      <c r="B189" s="830" t="s">
        <v>531</v>
      </c>
      <c r="C189" s="831">
        <v>167</v>
      </c>
      <c r="D189" s="832">
        <v>20.365853658536583</v>
      </c>
      <c r="E189" s="832">
        <v>27.198697068403909</v>
      </c>
      <c r="F189" s="833">
        <v>92.508143322475561</v>
      </c>
      <c r="G189" s="819"/>
    </row>
    <row r="190" spans="1:7" ht="34.5">
      <c r="A190" s="829"/>
      <c r="B190" s="830" t="s">
        <v>532</v>
      </c>
      <c r="C190" s="831">
        <v>46</v>
      </c>
      <c r="D190" s="832">
        <v>5.6097560975609762</v>
      </c>
      <c r="E190" s="832">
        <v>7.4918566775244306</v>
      </c>
      <c r="F190" s="833">
        <v>100</v>
      </c>
      <c r="G190" s="819"/>
    </row>
    <row r="191" spans="1:7">
      <c r="A191" s="829"/>
      <c r="B191" s="830" t="s">
        <v>27</v>
      </c>
      <c r="C191" s="831">
        <v>614</v>
      </c>
      <c r="D191" s="832">
        <v>74.878048780487802</v>
      </c>
      <c r="E191" s="832">
        <v>100</v>
      </c>
      <c r="F191" s="834"/>
      <c r="G191" s="819"/>
    </row>
    <row r="192" spans="1:7">
      <c r="A192" s="830" t="s">
        <v>17</v>
      </c>
      <c r="B192" s="830" t="s">
        <v>28</v>
      </c>
      <c r="C192" s="831">
        <v>206</v>
      </c>
      <c r="D192" s="832">
        <v>25.121951219512194</v>
      </c>
      <c r="E192" s="835"/>
      <c r="F192" s="834"/>
      <c r="G192" s="819"/>
    </row>
    <row r="193" spans="1:7">
      <c r="A193" s="836" t="s">
        <v>27</v>
      </c>
      <c r="B193" s="836"/>
      <c r="C193" s="837">
        <v>820</v>
      </c>
      <c r="D193" s="838">
        <v>100</v>
      </c>
      <c r="E193" s="839"/>
      <c r="F193" s="840"/>
      <c r="G193" s="819"/>
    </row>
    <row r="196" spans="1:7" ht="74.5" customHeight="1">
      <c r="A196" s="818" t="s">
        <v>547</v>
      </c>
      <c r="B196" s="818"/>
      <c r="C196" s="818"/>
      <c r="D196" s="818"/>
      <c r="E196" s="818"/>
      <c r="F196" s="818"/>
      <c r="G196" s="819"/>
    </row>
    <row r="197" spans="1:7" ht="24">
      <c r="A197" s="820" t="s">
        <v>0</v>
      </c>
      <c r="B197" s="820"/>
      <c r="C197" s="821" t="s">
        <v>19</v>
      </c>
      <c r="D197" s="822" t="s">
        <v>20</v>
      </c>
      <c r="E197" s="822" t="s">
        <v>21</v>
      </c>
      <c r="F197" s="823" t="s">
        <v>22</v>
      </c>
      <c r="G197" s="819"/>
    </row>
    <row r="198" spans="1:7" ht="34.5">
      <c r="A198" s="824" t="s">
        <v>16</v>
      </c>
      <c r="B198" s="825" t="s">
        <v>527</v>
      </c>
      <c r="C198" s="826">
        <v>99</v>
      </c>
      <c r="D198" s="827">
        <v>12.073170731707316</v>
      </c>
      <c r="E198" s="827">
        <v>16.20294599018003</v>
      </c>
      <c r="F198" s="828">
        <v>16.20294599018003</v>
      </c>
      <c r="G198" s="819"/>
    </row>
    <row r="199" spans="1:7" ht="23">
      <c r="A199" s="829"/>
      <c r="B199" s="830" t="s">
        <v>528</v>
      </c>
      <c r="C199" s="831">
        <v>174</v>
      </c>
      <c r="D199" s="832">
        <v>21.219512195121951</v>
      </c>
      <c r="E199" s="832">
        <v>28.477905073649758</v>
      </c>
      <c r="F199" s="833">
        <v>44.680851063829785</v>
      </c>
      <c r="G199" s="819"/>
    </row>
    <row r="200" spans="1:7" ht="34.5">
      <c r="A200" s="829"/>
      <c r="B200" s="830" t="s">
        <v>529</v>
      </c>
      <c r="C200" s="831">
        <v>178</v>
      </c>
      <c r="D200" s="832">
        <v>21.707317073170731</v>
      </c>
      <c r="E200" s="832">
        <v>29.132569558101473</v>
      </c>
      <c r="F200" s="833">
        <v>73.813420621931257</v>
      </c>
      <c r="G200" s="819"/>
    </row>
    <row r="201" spans="1:7" ht="34.5">
      <c r="A201" s="829"/>
      <c r="B201" s="830" t="s">
        <v>530</v>
      </c>
      <c r="C201" s="831">
        <v>102</v>
      </c>
      <c r="D201" s="832">
        <v>12.439024390243903</v>
      </c>
      <c r="E201" s="832">
        <v>16.693944353518823</v>
      </c>
      <c r="F201" s="833">
        <v>90.507364975450074</v>
      </c>
      <c r="G201" s="819"/>
    </row>
    <row r="202" spans="1:7" ht="23">
      <c r="A202" s="829"/>
      <c r="B202" s="830" t="s">
        <v>531</v>
      </c>
      <c r="C202" s="831">
        <v>45</v>
      </c>
      <c r="D202" s="832">
        <v>5.4878048780487809</v>
      </c>
      <c r="E202" s="832">
        <v>7.3649754500818325</v>
      </c>
      <c r="F202" s="833">
        <v>97.872340425531917</v>
      </c>
      <c r="G202" s="819"/>
    </row>
    <row r="203" spans="1:7" ht="34.5">
      <c r="A203" s="829"/>
      <c r="B203" s="830" t="s">
        <v>532</v>
      </c>
      <c r="C203" s="831">
        <v>13</v>
      </c>
      <c r="D203" s="832">
        <v>1.5853658536585367</v>
      </c>
      <c r="E203" s="832">
        <v>2.1276595744680851</v>
      </c>
      <c r="F203" s="833">
        <v>100</v>
      </c>
      <c r="G203" s="819"/>
    </row>
    <row r="204" spans="1:7">
      <c r="A204" s="829"/>
      <c r="B204" s="830" t="s">
        <v>27</v>
      </c>
      <c r="C204" s="831">
        <v>611</v>
      </c>
      <c r="D204" s="832">
        <v>74.512195121951223</v>
      </c>
      <c r="E204" s="832">
        <v>100</v>
      </c>
      <c r="F204" s="834"/>
      <c r="G204" s="819"/>
    </row>
    <row r="205" spans="1:7">
      <c r="A205" s="830" t="s">
        <v>17</v>
      </c>
      <c r="B205" s="830" t="s">
        <v>28</v>
      </c>
      <c r="C205" s="831">
        <v>209</v>
      </c>
      <c r="D205" s="832">
        <v>25.487804878048781</v>
      </c>
      <c r="E205" s="835"/>
      <c r="F205" s="834"/>
      <c r="G205" s="819"/>
    </row>
    <row r="206" spans="1:7">
      <c r="A206" s="836" t="s">
        <v>27</v>
      </c>
      <c r="B206" s="836"/>
      <c r="C206" s="837">
        <v>820</v>
      </c>
      <c r="D206" s="838">
        <v>100</v>
      </c>
      <c r="E206" s="839"/>
      <c r="F206" s="840"/>
      <c r="G206" s="819"/>
    </row>
    <row r="209" spans="1:7" ht="75" customHeight="1">
      <c r="A209" s="818" t="s">
        <v>548</v>
      </c>
      <c r="B209" s="818"/>
      <c r="C209" s="818"/>
      <c r="D209" s="818"/>
      <c r="E209" s="818"/>
      <c r="F209" s="818"/>
      <c r="G209" s="819"/>
    </row>
    <row r="210" spans="1:7" ht="24">
      <c r="A210" s="820" t="s">
        <v>0</v>
      </c>
      <c r="B210" s="820"/>
      <c r="C210" s="821" t="s">
        <v>19</v>
      </c>
      <c r="D210" s="822" t="s">
        <v>20</v>
      </c>
      <c r="E210" s="822" t="s">
        <v>21</v>
      </c>
      <c r="F210" s="823" t="s">
        <v>22</v>
      </c>
      <c r="G210" s="819"/>
    </row>
    <row r="211" spans="1:7" ht="34.5">
      <c r="A211" s="824" t="s">
        <v>16</v>
      </c>
      <c r="B211" s="825" t="s">
        <v>527</v>
      </c>
      <c r="C211" s="826">
        <v>194</v>
      </c>
      <c r="D211" s="827">
        <v>23.658536585365852</v>
      </c>
      <c r="E211" s="827">
        <v>31.189710610932476</v>
      </c>
      <c r="F211" s="828">
        <v>31.189710610932476</v>
      </c>
      <c r="G211" s="819"/>
    </row>
    <row r="212" spans="1:7" ht="23">
      <c r="A212" s="829"/>
      <c r="B212" s="830" t="s">
        <v>528</v>
      </c>
      <c r="C212" s="831">
        <v>169</v>
      </c>
      <c r="D212" s="832">
        <v>20.609756097560975</v>
      </c>
      <c r="E212" s="832">
        <v>27.170418006430868</v>
      </c>
      <c r="F212" s="833">
        <v>58.360128617363351</v>
      </c>
      <c r="G212" s="819"/>
    </row>
    <row r="213" spans="1:7" ht="34.5">
      <c r="A213" s="829"/>
      <c r="B213" s="830" t="s">
        <v>529</v>
      </c>
      <c r="C213" s="831">
        <v>133</v>
      </c>
      <c r="D213" s="832">
        <v>16.219512195121951</v>
      </c>
      <c r="E213" s="832">
        <v>21.382636655948552</v>
      </c>
      <c r="F213" s="833">
        <v>79.742765273311903</v>
      </c>
      <c r="G213" s="819"/>
    </row>
    <row r="214" spans="1:7" ht="34.5">
      <c r="A214" s="829"/>
      <c r="B214" s="830" t="s">
        <v>530</v>
      </c>
      <c r="C214" s="831">
        <v>64</v>
      </c>
      <c r="D214" s="832">
        <v>7.8048780487804876</v>
      </c>
      <c r="E214" s="832">
        <v>10.289389067524116</v>
      </c>
      <c r="F214" s="833">
        <v>90.032154340836016</v>
      </c>
      <c r="G214" s="819"/>
    </row>
    <row r="215" spans="1:7" ht="23">
      <c r="A215" s="829"/>
      <c r="B215" s="830" t="s">
        <v>531</v>
      </c>
      <c r="C215" s="831">
        <v>50</v>
      </c>
      <c r="D215" s="832">
        <v>6.0975609756097562</v>
      </c>
      <c r="E215" s="832">
        <v>8.0385852090032159</v>
      </c>
      <c r="F215" s="833">
        <v>98.070739549839232</v>
      </c>
      <c r="G215" s="819"/>
    </row>
    <row r="216" spans="1:7" ht="34.5">
      <c r="A216" s="829"/>
      <c r="B216" s="830" t="s">
        <v>532</v>
      </c>
      <c r="C216" s="831">
        <v>12</v>
      </c>
      <c r="D216" s="832">
        <v>1.4634146341463417</v>
      </c>
      <c r="E216" s="832">
        <v>1.929260450160772</v>
      </c>
      <c r="F216" s="833">
        <v>100</v>
      </c>
      <c r="G216" s="819"/>
    </row>
    <row r="217" spans="1:7">
      <c r="A217" s="829"/>
      <c r="B217" s="830" t="s">
        <v>27</v>
      </c>
      <c r="C217" s="831">
        <v>622</v>
      </c>
      <c r="D217" s="832">
        <v>75.853658536585371</v>
      </c>
      <c r="E217" s="832">
        <v>100</v>
      </c>
      <c r="F217" s="834"/>
      <c r="G217" s="819"/>
    </row>
    <row r="218" spans="1:7">
      <c r="A218" s="830" t="s">
        <v>17</v>
      </c>
      <c r="B218" s="830" t="s">
        <v>28</v>
      </c>
      <c r="C218" s="831">
        <v>198</v>
      </c>
      <c r="D218" s="832">
        <v>24.146341463414632</v>
      </c>
      <c r="E218" s="835"/>
      <c r="F218" s="834"/>
      <c r="G218" s="819"/>
    </row>
    <row r="219" spans="1:7">
      <c r="A219" s="836" t="s">
        <v>27</v>
      </c>
      <c r="B219" s="836"/>
      <c r="C219" s="837">
        <v>820</v>
      </c>
      <c r="D219" s="838">
        <v>100</v>
      </c>
      <c r="E219" s="839"/>
      <c r="F219" s="840"/>
      <c r="G219" s="819"/>
    </row>
    <row r="222" spans="1:7" ht="60" customHeight="1">
      <c r="A222" s="818" t="s">
        <v>549</v>
      </c>
      <c r="B222" s="818"/>
      <c r="C222" s="818"/>
      <c r="D222" s="818"/>
      <c r="E222" s="818"/>
      <c r="F222" s="818"/>
      <c r="G222" s="819"/>
    </row>
    <row r="223" spans="1:7" ht="24">
      <c r="A223" s="820" t="s">
        <v>0</v>
      </c>
      <c r="B223" s="820"/>
      <c r="C223" s="821" t="s">
        <v>19</v>
      </c>
      <c r="D223" s="822" t="s">
        <v>20</v>
      </c>
      <c r="E223" s="822" t="s">
        <v>21</v>
      </c>
      <c r="F223" s="823" t="s">
        <v>22</v>
      </c>
      <c r="G223" s="819"/>
    </row>
    <row r="224" spans="1:7" ht="34.5">
      <c r="A224" s="824" t="s">
        <v>16</v>
      </c>
      <c r="B224" s="825" t="s">
        <v>527</v>
      </c>
      <c r="C224" s="826">
        <v>104</v>
      </c>
      <c r="D224" s="827">
        <v>12.682926829268293</v>
      </c>
      <c r="E224" s="827">
        <v>16.693418940609952</v>
      </c>
      <c r="F224" s="828">
        <v>16.693418940609952</v>
      </c>
      <c r="G224" s="819"/>
    </row>
    <row r="225" spans="1:7" ht="23">
      <c r="A225" s="829"/>
      <c r="B225" s="830" t="s">
        <v>528</v>
      </c>
      <c r="C225" s="831">
        <v>218</v>
      </c>
      <c r="D225" s="832">
        <v>26.585365853658537</v>
      </c>
      <c r="E225" s="832">
        <v>34.991974317817018</v>
      </c>
      <c r="F225" s="833">
        <v>51.68539325842697</v>
      </c>
      <c r="G225" s="819"/>
    </row>
    <row r="226" spans="1:7" ht="34.5">
      <c r="A226" s="829"/>
      <c r="B226" s="830" t="s">
        <v>529</v>
      </c>
      <c r="C226" s="831">
        <v>232</v>
      </c>
      <c r="D226" s="832">
        <v>28.292682926829265</v>
      </c>
      <c r="E226" s="832">
        <v>37.239165329052973</v>
      </c>
      <c r="F226" s="833">
        <v>88.924558587479936</v>
      </c>
      <c r="G226" s="819"/>
    </row>
    <row r="227" spans="1:7" ht="34.5">
      <c r="A227" s="829"/>
      <c r="B227" s="830" t="s">
        <v>530</v>
      </c>
      <c r="C227" s="831">
        <v>52</v>
      </c>
      <c r="D227" s="832">
        <v>6.3414634146341466</v>
      </c>
      <c r="E227" s="832">
        <v>8.346709470304976</v>
      </c>
      <c r="F227" s="833">
        <v>97.271268057784908</v>
      </c>
      <c r="G227" s="819"/>
    </row>
    <row r="228" spans="1:7" ht="23">
      <c r="A228" s="829"/>
      <c r="B228" s="830" t="s">
        <v>531</v>
      </c>
      <c r="C228" s="831">
        <v>16</v>
      </c>
      <c r="D228" s="832">
        <v>1.9512195121951219</v>
      </c>
      <c r="E228" s="832">
        <v>2.5682182985553772</v>
      </c>
      <c r="F228" s="833">
        <v>99.839486356340288</v>
      </c>
      <c r="G228" s="819"/>
    </row>
    <row r="229" spans="1:7" ht="34.5">
      <c r="A229" s="829"/>
      <c r="B229" s="830" t="s">
        <v>532</v>
      </c>
      <c r="C229" s="831">
        <v>1</v>
      </c>
      <c r="D229" s="832">
        <v>0.12195121951219512</v>
      </c>
      <c r="E229" s="832">
        <v>0.16051364365971107</v>
      </c>
      <c r="F229" s="833">
        <v>100</v>
      </c>
      <c r="G229" s="819"/>
    </row>
    <row r="230" spans="1:7">
      <c r="A230" s="829"/>
      <c r="B230" s="830" t="s">
        <v>27</v>
      </c>
      <c r="C230" s="831">
        <v>623</v>
      </c>
      <c r="D230" s="832">
        <v>75.975609756097555</v>
      </c>
      <c r="E230" s="832">
        <v>100</v>
      </c>
      <c r="F230" s="834"/>
      <c r="G230" s="819"/>
    </row>
    <row r="231" spans="1:7">
      <c r="A231" s="830" t="s">
        <v>17</v>
      </c>
      <c r="B231" s="830" t="s">
        <v>28</v>
      </c>
      <c r="C231" s="831">
        <v>197</v>
      </c>
      <c r="D231" s="832">
        <v>24.024390243902438</v>
      </c>
      <c r="E231" s="835"/>
      <c r="F231" s="834"/>
      <c r="G231" s="819"/>
    </row>
    <row r="232" spans="1:7">
      <c r="A232" s="836" t="s">
        <v>27</v>
      </c>
      <c r="B232" s="836"/>
      <c r="C232" s="837">
        <v>820</v>
      </c>
      <c r="D232" s="838">
        <v>100</v>
      </c>
      <c r="E232" s="839"/>
      <c r="F232" s="840"/>
      <c r="G232" s="819"/>
    </row>
    <row r="235" spans="1:7" ht="73" customHeight="1">
      <c r="A235" s="818" t="s">
        <v>550</v>
      </c>
      <c r="B235" s="818"/>
      <c r="C235" s="818"/>
      <c r="D235" s="818"/>
      <c r="E235" s="818"/>
      <c r="F235" s="818"/>
      <c r="G235" s="819"/>
    </row>
    <row r="236" spans="1:7" ht="24">
      <c r="A236" s="820" t="s">
        <v>0</v>
      </c>
      <c r="B236" s="820"/>
      <c r="C236" s="821" t="s">
        <v>19</v>
      </c>
      <c r="D236" s="822" t="s">
        <v>20</v>
      </c>
      <c r="E236" s="822" t="s">
        <v>21</v>
      </c>
      <c r="F236" s="823" t="s">
        <v>22</v>
      </c>
      <c r="G236" s="819"/>
    </row>
    <row r="237" spans="1:7" ht="34.5">
      <c r="A237" s="824" t="s">
        <v>16</v>
      </c>
      <c r="B237" s="825" t="s">
        <v>527</v>
      </c>
      <c r="C237" s="826">
        <v>345</v>
      </c>
      <c r="D237" s="827">
        <v>42.073170731707314</v>
      </c>
      <c r="E237" s="827">
        <v>54.675118858954043</v>
      </c>
      <c r="F237" s="828">
        <v>54.675118858954043</v>
      </c>
      <c r="G237" s="819"/>
    </row>
    <row r="238" spans="1:7" ht="23">
      <c r="A238" s="829"/>
      <c r="B238" s="830" t="s">
        <v>528</v>
      </c>
      <c r="C238" s="831">
        <v>201</v>
      </c>
      <c r="D238" s="832">
        <v>24.512195121951219</v>
      </c>
      <c r="E238" s="832">
        <v>31.85419968304279</v>
      </c>
      <c r="F238" s="833">
        <v>86.52931854199683</v>
      </c>
      <c r="G238" s="819"/>
    </row>
    <row r="239" spans="1:7" ht="34.5">
      <c r="A239" s="829"/>
      <c r="B239" s="830" t="s">
        <v>529</v>
      </c>
      <c r="C239" s="831">
        <v>71</v>
      </c>
      <c r="D239" s="832">
        <v>8.6585365853658534</v>
      </c>
      <c r="E239" s="832">
        <v>11.251980982567353</v>
      </c>
      <c r="F239" s="833">
        <v>97.781299524564176</v>
      </c>
      <c r="G239" s="819"/>
    </row>
    <row r="240" spans="1:7" ht="34.5">
      <c r="A240" s="829"/>
      <c r="B240" s="830" t="s">
        <v>530</v>
      </c>
      <c r="C240" s="831">
        <v>6</v>
      </c>
      <c r="D240" s="832">
        <v>0.73170731707317083</v>
      </c>
      <c r="E240" s="832">
        <v>0.95087163232963556</v>
      </c>
      <c r="F240" s="833">
        <v>98.732171156893827</v>
      </c>
      <c r="G240" s="819"/>
    </row>
    <row r="241" spans="1:7" ht="23">
      <c r="A241" s="829"/>
      <c r="B241" s="830" t="s">
        <v>531</v>
      </c>
      <c r="C241" s="831">
        <v>5</v>
      </c>
      <c r="D241" s="832">
        <v>0.6097560975609756</v>
      </c>
      <c r="E241" s="832">
        <v>0.79239302694136293</v>
      </c>
      <c r="F241" s="833">
        <v>99.524564183835182</v>
      </c>
      <c r="G241" s="819"/>
    </row>
    <row r="242" spans="1:7" ht="34.5">
      <c r="A242" s="829"/>
      <c r="B242" s="830" t="s">
        <v>532</v>
      </c>
      <c r="C242" s="831">
        <v>3</v>
      </c>
      <c r="D242" s="832">
        <v>0.36585365853658541</v>
      </c>
      <c r="E242" s="832">
        <v>0.47543581616481778</v>
      </c>
      <c r="F242" s="833">
        <v>100</v>
      </c>
      <c r="G242" s="819"/>
    </row>
    <row r="243" spans="1:7">
      <c r="A243" s="829"/>
      <c r="B243" s="830" t="s">
        <v>27</v>
      </c>
      <c r="C243" s="831">
        <v>631</v>
      </c>
      <c r="D243" s="832">
        <v>76.951219512195124</v>
      </c>
      <c r="E243" s="832">
        <v>100</v>
      </c>
      <c r="F243" s="834"/>
      <c r="G243" s="819"/>
    </row>
    <row r="244" spans="1:7">
      <c r="A244" s="830" t="s">
        <v>17</v>
      </c>
      <c r="B244" s="830" t="s">
        <v>28</v>
      </c>
      <c r="C244" s="831">
        <v>189</v>
      </c>
      <c r="D244" s="832">
        <v>23.04878048780488</v>
      </c>
      <c r="E244" s="835"/>
      <c r="F244" s="834"/>
      <c r="G244" s="819"/>
    </row>
    <row r="245" spans="1:7">
      <c r="A245" s="836" t="s">
        <v>27</v>
      </c>
      <c r="B245" s="836"/>
      <c r="C245" s="837">
        <v>820</v>
      </c>
      <c r="D245" s="838">
        <v>100</v>
      </c>
      <c r="E245" s="839"/>
      <c r="F245" s="840"/>
      <c r="G245" s="819"/>
    </row>
    <row r="248" spans="1:7" ht="65.5" customHeight="1">
      <c r="A248" s="818" t="s">
        <v>551</v>
      </c>
      <c r="B248" s="818"/>
      <c r="C248" s="818"/>
      <c r="D248" s="818"/>
      <c r="E248" s="818"/>
      <c r="F248" s="818"/>
      <c r="G248" s="819"/>
    </row>
    <row r="249" spans="1:7" ht="24">
      <c r="A249" s="820" t="s">
        <v>0</v>
      </c>
      <c r="B249" s="820"/>
      <c r="C249" s="821" t="s">
        <v>19</v>
      </c>
      <c r="D249" s="822" t="s">
        <v>20</v>
      </c>
      <c r="E249" s="822" t="s">
        <v>21</v>
      </c>
      <c r="F249" s="823" t="s">
        <v>22</v>
      </c>
      <c r="G249" s="819"/>
    </row>
    <row r="250" spans="1:7" ht="34.5">
      <c r="A250" s="824" t="s">
        <v>16</v>
      </c>
      <c r="B250" s="825" t="s">
        <v>527</v>
      </c>
      <c r="C250" s="826">
        <v>21</v>
      </c>
      <c r="D250" s="827">
        <v>2.5609756097560976</v>
      </c>
      <c r="E250" s="827">
        <v>3.8961038961038961</v>
      </c>
      <c r="F250" s="828">
        <v>3.8961038961038961</v>
      </c>
      <c r="G250" s="819"/>
    </row>
    <row r="251" spans="1:7" ht="23">
      <c r="A251" s="829"/>
      <c r="B251" s="830" t="s">
        <v>528</v>
      </c>
      <c r="C251" s="831">
        <v>19</v>
      </c>
      <c r="D251" s="832">
        <v>2.3170731707317072</v>
      </c>
      <c r="E251" s="832">
        <v>3.525046382189239</v>
      </c>
      <c r="F251" s="833">
        <v>7.421150278293136</v>
      </c>
      <c r="G251" s="819"/>
    </row>
    <row r="252" spans="1:7" ht="34.5">
      <c r="A252" s="829"/>
      <c r="B252" s="830" t="s">
        <v>529</v>
      </c>
      <c r="C252" s="831">
        <v>21</v>
      </c>
      <c r="D252" s="832">
        <v>2.5609756097560976</v>
      </c>
      <c r="E252" s="832">
        <v>3.8961038961038961</v>
      </c>
      <c r="F252" s="833">
        <v>11.317254174397032</v>
      </c>
      <c r="G252" s="819"/>
    </row>
    <row r="253" spans="1:7" ht="34.5">
      <c r="A253" s="829"/>
      <c r="B253" s="830" t="s">
        <v>530</v>
      </c>
      <c r="C253" s="831">
        <v>131</v>
      </c>
      <c r="D253" s="832">
        <v>15.975609756097562</v>
      </c>
      <c r="E253" s="832">
        <v>24.304267161410017</v>
      </c>
      <c r="F253" s="833">
        <v>35.621521335807046</v>
      </c>
      <c r="G253" s="819"/>
    </row>
    <row r="254" spans="1:7" ht="23">
      <c r="A254" s="829"/>
      <c r="B254" s="830" t="s">
        <v>531</v>
      </c>
      <c r="C254" s="831">
        <v>198</v>
      </c>
      <c r="D254" s="832">
        <v>24.146341463414632</v>
      </c>
      <c r="E254" s="832">
        <v>36.734693877551024</v>
      </c>
      <c r="F254" s="833">
        <v>72.35621521335807</v>
      </c>
      <c r="G254" s="819"/>
    </row>
    <row r="255" spans="1:7" ht="34.5">
      <c r="A255" s="829"/>
      <c r="B255" s="830" t="s">
        <v>532</v>
      </c>
      <c r="C255" s="831">
        <v>149</v>
      </c>
      <c r="D255" s="832">
        <v>18.170731707317074</v>
      </c>
      <c r="E255" s="832">
        <v>27.643784786641927</v>
      </c>
      <c r="F255" s="833">
        <v>100</v>
      </c>
      <c r="G255" s="819"/>
    </row>
    <row r="256" spans="1:7">
      <c r="A256" s="829"/>
      <c r="B256" s="830" t="s">
        <v>27</v>
      </c>
      <c r="C256" s="831">
        <v>539</v>
      </c>
      <c r="D256" s="832">
        <v>65.731707317073173</v>
      </c>
      <c r="E256" s="832">
        <v>100</v>
      </c>
      <c r="F256" s="834"/>
      <c r="G256" s="819"/>
    </row>
    <row r="257" spans="1:7">
      <c r="A257" s="830" t="s">
        <v>17</v>
      </c>
      <c r="B257" s="830" t="s">
        <v>28</v>
      </c>
      <c r="C257" s="831">
        <v>281</v>
      </c>
      <c r="D257" s="832">
        <v>34.268292682926834</v>
      </c>
      <c r="E257" s="835"/>
      <c r="F257" s="834"/>
      <c r="G257" s="819"/>
    </row>
    <row r="258" spans="1:7">
      <c r="A258" s="836" t="s">
        <v>27</v>
      </c>
      <c r="B258" s="836"/>
      <c r="C258" s="837">
        <v>820</v>
      </c>
      <c r="D258" s="838">
        <v>100</v>
      </c>
      <c r="E258" s="839"/>
      <c r="F258" s="840"/>
      <c r="G258" s="819"/>
    </row>
    <row r="261" spans="1:7" ht="80.150000000000006" customHeight="1">
      <c r="A261" s="818" t="s">
        <v>552</v>
      </c>
      <c r="B261" s="818"/>
      <c r="C261" s="818"/>
      <c r="D261" s="818"/>
      <c r="E261" s="818"/>
      <c r="F261" s="818"/>
      <c r="G261" s="819"/>
    </row>
    <row r="262" spans="1:7" ht="24">
      <c r="A262" s="820" t="s">
        <v>0</v>
      </c>
      <c r="B262" s="820"/>
      <c r="C262" s="821" t="s">
        <v>19</v>
      </c>
      <c r="D262" s="822" t="s">
        <v>20</v>
      </c>
      <c r="E262" s="822" t="s">
        <v>21</v>
      </c>
      <c r="F262" s="823" t="s">
        <v>22</v>
      </c>
      <c r="G262" s="819"/>
    </row>
    <row r="263" spans="1:7" ht="34.5">
      <c r="A263" s="824" t="s">
        <v>16</v>
      </c>
      <c r="B263" s="825" t="s">
        <v>527</v>
      </c>
      <c r="C263" s="826">
        <v>30</v>
      </c>
      <c r="D263" s="827">
        <v>3.6585365853658534</v>
      </c>
      <c r="E263" s="827">
        <v>5.1903114186851207</v>
      </c>
      <c r="F263" s="828">
        <v>5.1903114186851207</v>
      </c>
      <c r="G263" s="819"/>
    </row>
    <row r="264" spans="1:7" ht="23">
      <c r="A264" s="829"/>
      <c r="B264" s="830" t="s">
        <v>528</v>
      </c>
      <c r="C264" s="831">
        <v>27</v>
      </c>
      <c r="D264" s="832">
        <v>3.2926829268292686</v>
      </c>
      <c r="E264" s="832">
        <v>4.6712802768166091</v>
      </c>
      <c r="F264" s="833">
        <v>9.8615916955017298</v>
      </c>
      <c r="G264" s="819"/>
    </row>
    <row r="265" spans="1:7" ht="34.5">
      <c r="A265" s="829"/>
      <c r="B265" s="830" t="s">
        <v>529</v>
      </c>
      <c r="C265" s="831">
        <v>28</v>
      </c>
      <c r="D265" s="832">
        <v>3.4146341463414638</v>
      </c>
      <c r="E265" s="832">
        <v>4.844290657439446</v>
      </c>
      <c r="F265" s="833">
        <v>14.705882352941178</v>
      </c>
      <c r="G265" s="819"/>
    </row>
    <row r="266" spans="1:7" ht="34.5">
      <c r="A266" s="829"/>
      <c r="B266" s="830" t="s">
        <v>530</v>
      </c>
      <c r="C266" s="831">
        <v>115</v>
      </c>
      <c r="D266" s="832">
        <v>14.02439024390244</v>
      </c>
      <c r="E266" s="832">
        <v>19.896193771626297</v>
      </c>
      <c r="F266" s="833">
        <v>34.602076124567475</v>
      </c>
      <c r="G266" s="819"/>
    </row>
    <row r="267" spans="1:7" ht="23">
      <c r="A267" s="829"/>
      <c r="B267" s="830" t="s">
        <v>531</v>
      </c>
      <c r="C267" s="831">
        <v>203</v>
      </c>
      <c r="D267" s="832">
        <v>24.756097560975611</v>
      </c>
      <c r="E267" s="832">
        <v>35.121107266435985</v>
      </c>
      <c r="F267" s="833">
        <v>69.72318339100346</v>
      </c>
      <c r="G267" s="819"/>
    </row>
    <row r="268" spans="1:7" ht="34.5">
      <c r="A268" s="829"/>
      <c r="B268" s="830" t="s">
        <v>532</v>
      </c>
      <c r="C268" s="831">
        <v>175</v>
      </c>
      <c r="D268" s="832">
        <v>21.341463414634145</v>
      </c>
      <c r="E268" s="832">
        <v>30.276816608996537</v>
      </c>
      <c r="F268" s="833">
        <v>100</v>
      </c>
      <c r="G268" s="819"/>
    </row>
    <row r="269" spans="1:7">
      <c r="A269" s="829"/>
      <c r="B269" s="830" t="s">
        <v>27</v>
      </c>
      <c r="C269" s="831">
        <v>578</v>
      </c>
      <c r="D269" s="832">
        <v>70.487804878048777</v>
      </c>
      <c r="E269" s="832">
        <v>100</v>
      </c>
      <c r="F269" s="834"/>
      <c r="G269" s="819"/>
    </row>
    <row r="270" spans="1:7">
      <c r="A270" s="830" t="s">
        <v>17</v>
      </c>
      <c r="B270" s="830" t="s">
        <v>28</v>
      </c>
      <c r="C270" s="831">
        <v>242</v>
      </c>
      <c r="D270" s="832">
        <v>29.512195121951219</v>
      </c>
      <c r="E270" s="835"/>
      <c r="F270" s="834"/>
      <c r="G270" s="819"/>
    </row>
    <row r="271" spans="1:7">
      <c r="A271" s="836" t="s">
        <v>27</v>
      </c>
      <c r="B271" s="836"/>
      <c r="C271" s="837">
        <v>820</v>
      </c>
      <c r="D271" s="838">
        <v>100</v>
      </c>
      <c r="E271" s="839"/>
      <c r="F271" s="840"/>
      <c r="G271" s="819"/>
    </row>
    <row r="274" spans="1:7" ht="57.65" customHeight="1">
      <c r="A274" s="818" t="s">
        <v>553</v>
      </c>
      <c r="B274" s="818"/>
      <c r="C274" s="818"/>
      <c r="D274" s="818"/>
      <c r="E274" s="818"/>
      <c r="F274" s="818"/>
      <c r="G274" s="819"/>
    </row>
    <row r="275" spans="1:7" ht="24">
      <c r="A275" s="820" t="s">
        <v>0</v>
      </c>
      <c r="B275" s="820"/>
      <c r="C275" s="821" t="s">
        <v>19</v>
      </c>
      <c r="D275" s="822" t="s">
        <v>20</v>
      </c>
      <c r="E275" s="822" t="s">
        <v>21</v>
      </c>
      <c r="F275" s="823" t="s">
        <v>22</v>
      </c>
      <c r="G275" s="819"/>
    </row>
    <row r="276" spans="1:7" ht="34.5">
      <c r="A276" s="824" t="s">
        <v>16</v>
      </c>
      <c r="B276" s="825" t="s">
        <v>527</v>
      </c>
      <c r="C276" s="826">
        <v>7</v>
      </c>
      <c r="D276" s="827">
        <v>0.85365853658536595</v>
      </c>
      <c r="E276" s="827">
        <v>1.1254019292604502</v>
      </c>
      <c r="F276" s="828">
        <v>1.1254019292604502</v>
      </c>
      <c r="G276" s="819"/>
    </row>
    <row r="277" spans="1:7" ht="23">
      <c r="A277" s="829"/>
      <c r="B277" s="830" t="s">
        <v>528</v>
      </c>
      <c r="C277" s="831">
        <v>19</v>
      </c>
      <c r="D277" s="832">
        <v>2.3170731707317072</v>
      </c>
      <c r="E277" s="832">
        <v>3.054662379421222</v>
      </c>
      <c r="F277" s="833">
        <v>4.180064308681672</v>
      </c>
      <c r="G277" s="819"/>
    </row>
    <row r="278" spans="1:7" ht="34.5">
      <c r="A278" s="829"/>
      <c r="B278" s="830" t="s">
        <v>529</v>
      </c>
      <c r="C278" s="831">
        <v>19</v>
      </c>
      <c r="D278" s="832">
        <v>2.3170731707317072</v>
      </c>
      <c r="E278" s="832">
        <v>3.054662379421222</v>
      </c>
      <c r="F278" s="833">
        <v>7.234726688102894</v>
      </c>
      <c r="G278" s="819"/>
    </row>
    <row r="279" spans="1:7" ht="34.5">
      <c r="A279" s="829"/>
      <c r="B279" s="830" t="s">
        <v>530</v>
      </c>
      <c r="C279" s="831">
        <v>70</v>
      </c>
      <c r="D279" s="832">
        <v>8.536585365853659</v>
      </c>
      <c r="E279" s="832">
        <v>11.254019292604502</v>
      </c>
      <c r="F279" s="833">
        <v>18.488745980707396</v>
      </c>
      <c r="G279" s="819"/>
    </row>
    <row r="280" spans="1:7" ht="23">
      <c r="A280" s="829"/>
      <c r="B280" s="830" t="s">
        <v>531</v>
      </c>
      <c r="C280" s="831">
        <v>185</v>
      </c>
      <c r="D280" s="832">
        <v>22.560975609756099</v>
      </c>
      <c r="E280" s="832">
        <v>29.7427652733119</v>
      </c>
      <c r="F280" s="833">
        <v>48.231511254019296</v>
      </c>
      <c r="G280" s="819"/>
    </row>
    <row r="281" spans="1:7" ht="34.5">
      <c r="A281" s="829"/>
      <c r="B281" s="830" t="s">
        <v>532</v>
      </c>
      <c r="C281" s="831">
        <v>322</v>
      </c>
      <c r="D281" s="832">
        <v>39.268292682926834</v>
      </c>
      <c r="E281" s="832">
        <v>51.768488745980711</v>
      </c>
      <c r="F281" s="833">
        <v>100</v>
      </c>
      <c r="G281" s="819"/>
    </row>
    <row r="282" spans="1:7">
      <c r="A282" s="829"/>
      <c r="B282" s="830" t="s">
        <v>27</v>
      </c>
      <c r="C282" s="831">
        <v>622</v>
      </c>
      <c r="D282" s="832">
        <v>75.853658536585371</v>
      </c>
      <c r="E282" s="832">
        <v>100</v>
      </c>
      <c r="F282" s="834"/>
      <c r="G282" s="819"/>
    </row>
    <row r="283" spans="1:7">
      <c r="A283" s="830" t="s">
        <v>17</v>
      </c>
      <c r="B283" s="830" t="s">
        <v>28</v>
      </c>
      <c r="C283" s="831">
        <v>198</v>
      </c>
      <c r="D283" s="832">
        <v>24.146341463414632</v>
      </c>
      <c r="E283" s="835"/>
      <c r="F283" s="834"/>
      <c r="G283" s="819"/>
    </row>
    <row r="284" spans="1:7">
      <c r="A284" s="836" t="s">
        <v>27</v>
      </c>
      <c r="B284" s="836"/>
      <c r="C284" s="837">
        <v>820</v>
      </c>
      <c r="D284" s="838">
        <v>100</v>
      </c>
      <c r="E284" s="839"/>
      <c r="F284" s="840"/>
      <c r="G284" s="819"/>
    </row>
    <row r="291" spans="1:1">
      <c r="A291" s="19" t="s">
        <v>174</v>
      </c>
    </row>
    <row r="292" spans="1:1">
      <c r="A292" s="8" t="s">
        <v>734</v>
      </c>
    </row>
  </sheetData>
  <mergeCells count="110">
    <mergeCell ref="A284:B284"/>
    <mergeCell ref="A248:F248"/>
    <mergeCell ref="A249:B249"/>
    <mergeCell ref="A250:A256"/>
    <mergeCell ref="A258:B258"/>
    <mergeCell ref="A261:F261"/>
    <mergeCell ref="A232:B232"/>
    <mergeCell ref="A235:F235"/>
    <mergeCell ref="A236:B236"/>
    <mergeCell ref="A237:A243"/>
    <mergeCell ref="A245:B245"/>
    <mergeCell ref="A198:A204"/>
    <mergeCell ref="A206:B206"/>
    <mergeCell ref="A209:F209"/>
    <mergeCell ref="A210:B210"/>
    <mergeCell ref="A211:A217"/>
    <mergeCell ref="A171:B171"/>
    <mergeCell ref="A172:A178"/>
    <mergeCell ref="A180:B180"/>
    <mergeCell ref="A183:F183"/>
    <mergeCell ref="A184:B184"/>
    <mergeCell ref="A157:F157"/>
    <mergeCell ref="A158:B158"/>
    <mergeCell ref="A159:A165"/>
    <mergeCell ref="A167:B167"/>
    <mergeCell ref="A170:F170"/>
    <mergeCell ref="A128:B128"/>
    <mergeCell ref="A131:F131"/>
    <mergeCell ref="A132:B132"/>
    <mergeCell ref="A133:A139"/>
    <mergeCell ref="A141:B141"/>
    <mergeCell ref="A107:A113"/>
    <mergeCell ref="A115:B115"/>
    <mergeCell ref="A118:F118"/>
    <mergeCell ref="A119:B119"/>
    <mergeCell ref="A120:A126"/>
    <mergeCell ref="A80:B80"/>
    <mergeCell ref="A81:A87"/>
    <mergeCell ref="A89:B89"/>
    <mergeCell ref="A92:F92"/>
    <mergeCell ref="A93:B93"/>
    <mergeCell ref="A66:F66"/>
    <mergeCell ref="A67:B67"/>
    <mergeCell ref="A68:A74"/>
    <mergeCell ref="A76:B76"/>
    <mergeCell ref="A79:F79"/>
    <mergeCell ref="A41:B41"/>
    <mergeCell ref="A42:A48"/>
    <mergeCell ref="A50:B50"/>
    <mergeCell ref="A53:F53"/>
    <mergeCell ref="A54:B54"/>
    <mergeCell ref="A27:F27"/>
    <mergeCell ref="A28:B28"/>
    <mergeCell ref="A29:A35"/>
    <mergeCell ref="A37:B37"/>
    <mergeCell ref="A40:F40"/>
    <mergeCell ref="A11:B11"/>
    <mergeCell ref="A14:F14"/>
    <mergeCell ref="A15:B15"/>
    <mergeCell ref="A16:A22"/>
    <mergeCell ref="A24:B24"/>
    <mergeCell ref="K2:L2"/>
    <mergeCell ref="I2:J2"/>
    <mergeCell ref="A1:F1"/>
    <mergeCell ref="A2:B2"/>
    <mergeCell ref="A3:A9"/>
    <mergeCell ref="U2:V2"/>
    <mergeCell ref="S2:T2"/>
    <mergeCell ref="Q2:R2"/>
    <mergeCell ref="O2:P2"/>
    <mergeCell ref="M2:N2"/>
    <mergeCell ref="AE2:AF2"/>
    <mergeCell ref="AC2:AD2"/>
    <mergeCell ref="AA2:AB2"/>
    <mergeCell ref="Y2:Z2"/>
    <mergeCell ref="W2:X2"/>
    <mergeCell ref="AO2:AP2"/>
    <mergeCell ref="AM2:AN2"/>
    <mergeCell ref="AK2:AL2"/>
    <mergeCell ref="AI2:AJ2"/>
    <mergeCell ref="AG2:AH2"/>
    <mergeCell ref="AY2:AZ2"/>
    <mergeCell ref="AW2:AX2"/>
    <mergeCell ref="AU2:AV2"/>
    <mergeCell ref="AS2:AT2"/>
    <mergeCell ref="AQ2:AR2"/>
    <mergeCell ref="A262:B262"/>
    <mergeCell ref="A263:A269"/>
    <mergeCell ref="A271:B271"/>
    <mergeCell ref="A274:F274"/>
    <mergeCell ref="A275:B275"/>
    <mergeCell ref="A276:A282"/>
    <mergeCell ref="A219:B219"/>
    <mergeCell ref="A222:F222"/>
    <mergeCell ref="A223:B223"/>
    <mergeCell ref="A224:A230"/>
    <mergeCell ref="A185:A191"/>
    <mergeCell ref="A193:B193"/>
    <mergeCell ref="A196:F196"/>
    <mergeCell ref="A197:B197"/>
    <mergeCell ref="A144:F144"/>
    <mergeCell ref="A145:B145"/>
    <mergeCell ref="A146:A152"/>
    <mergeCell ref="A154:B154"/>
    <mergeCell ref="A94:A100"/>
    <mergeCell ref="A102:B102"/>
    <mergeCell ref="A105:F105"/>
    <mergeCell ref="A106:B106"/>
    <mergeCell ref="A55:A61"/>
    <mergeCell ref="A63:B63"/>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8"/>
  <sheetViews>
    <sheetView zoomScale="85" zoomScaleNormal="85" workbookViewId="0">
      <selection sqref="A1:F1"/>
    </sheetView>
  </sheetViews>
  <sheetFormatPr baseColWidth="10" defaultColWidth="10.81640625" defaultRowHeight="14.5"/>
  <cols>
    <col min="1" max="16384" width="10.81640625" style="8"/>
  </cols>
  <sheetData>
    <row r="1" spans="1:89" ht="52.5" customHeight="1">
      <c r="A1" s="841" t="s">
        <v>601</v>
      </c>
      <c r="B1" s="841"/>
      <c r="C1" s="841"/>
      <c r="D1" s="841"/>
      <c r="E1" s="841"/>
      <c r="F1" s="841"/>
      <c r="G1" s="842"/>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ht="24.75" customHeight="1">
      <c r="A2" s="843" t="s">
        <v>0</v>
      </c>
      <c r="B2" s="843"/>
      <c r="C2" s="844" t="s">
        <v>19</v>
      </c>
      <c r="D2" s="845" t="s">
        <v>20</v>
      </c>
      <c r="E2" s="845" t="s">
        <v>21</v>
      </c>
      <c r="F2" s="846" t="s">
        <v>22</v>
      </c>
      <c r="G2" s="842"/>
      <c r="H2" s="7" t="s">
        <v>715</v>
      </c>
      <c r="I2" s="7" t="s">
        <v>333</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row>
    <row r="3" spans="1:89">
      <c r="A3" s="847" t="s">
        <v>16</v>
      </c>
      <c r="B3" s="848" t="s">
        <v>602</v>
      </c>
      <c r="C3" s="849">
        <v>217</v>
      </c>
      <c r="D3" s="850">
        <v>26.463414634146343</v>
      </c>
      <c r="E3" s="850">
        <v>34.389857369255154</v>
      </c>
      <c r="F3" s="851">
        <v>34.389857369255154</v>
      </c>
      <c r="G3" s="842"/>
      <c r="H3" s="850">
        <v>34.389857369255154</v>
      </c>
      <c r="I3" s="308">
        <v>29.555613988956086</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row>
    <row r="4" spans="1:89" ht="36" customHeight="1">
      <c r="A4" s="852"/>
      <c r="B4" s="853" t="s">
        <v>603</v>
      </c>
      <c r="C4" s="854">
        <v>414</v>
      </c>
      <c r="D4" s="855">
        <v>50.487804878048777</v>
      </c>
      <c r="E4" s="855">
        <v>65.610142630744846</v>
      </c>
      <c r="F4" s="856">
        <v>100</v>
      </c>
      <c r="G4" s="842"/>
      <c r="H4" s="855">
        <v>65.610142630744846</v>
      </c>
      <c r="I4" s="308">
        <v>70.444386011043918</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row>
    <row r="5" spans="1:89" ht="36" customHeight="1">
      <c r="A5" s="852"/>
      <c r="B5" s="853" t="s">
        <v>27</v>
      </c>
      <c r="C5" s="854">
        <v>631</v>
      </c>
      <c r="D5" s="855">
        <v>76.951219512195124</v>
      </c>
      <c r="E5" s="855">
        <v>100</v>
      </c>
      <c r="F5" s="857"/>
      <c r="G5" s="842"/>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89" ht="36" customHeight="1">
      <c r="A6" s="853" t="s">
        <v>17</v>
      </c>
      <c r="B6" s="853" t="s">
        <v>28</v>
      </c>
      <c r="C6" s="854">
        <v>189</v>
      </c>
      <c r="D6" s="855">
        <v>23.04878048780488</v>
      </c>
      <c r="E6" s="858"/>
      <c r="F6" s="857"/>
      <c r="G6" s="842"/>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89" ht="36" customHeight="1">
      <c r="A7" s="859" t="s">
        <v>27</v>
      </c>
      <c r="B7" s="859"/>
      <c r="C7" s="860">
        <v>820</v>
      </c>
      <c r="D7" s="861">
        <v>100</v>
      </c>
      <c r="E7" s="862"/>
      <c r="F7" s="863"/>
      <c r="G7" s="842"/>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row>
    <row r="8" spans="1:89" ht="36" customHeight="1">
      <c r="A8" s="301"/>
      <c r="B8" s="302"/>
      <c r="C8" s="303"/>
      <c r="D8" s="304"/>
      <c r="E8" s="304"/>
      <c r="F8" s="304"/>
      <c r="G8" s="305"/>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row>
    <row r="9" spans="1:89">
      <c r="A9" s="301"/>
      <c r="B9" s="302"/>
      <c r="C9" s="303"/>
      <c r="D9" s="304"/>
      <c r="E9" s="304"/>
      <c r="F9" s="302"/>
      <c r="G9" s="305"/>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row>
    <row r="10" spans="1:89">
      <c r="A10" s="302"/>
      <c r="B10" s="302"/>
      <c r="C10" s="303"/>
      <c r="D10" s="304"/>
      <c r="E10" s="302"/>
      <c r="F10" s="302"/>
      <c r="G10" s="305"/>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row>
    <row r="11" spans="1:89">
      <c r="A11" s="301"/>
      <c r="B11" s="301"/>
      <c r="C11" s="303"/>
      <c r="D11" s="304"/>
      <c r="E11" s="302"/>
      <c r="F11" s="302"/>
      <c r="G11" s="305"/>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row>
    <row r="12" spans="1:89">
      <c r="A12" s="306"/>
      <c r="B12" s="306"/>
      <c r="C12" s="306"/>
      <c r="D12" s="306"/>
      <c r="E12" s="306"/>
      <c r="F12" s="306"/>
      <c r="G12" s="30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row>
    <row r="13" spans="1:89">
      <c r="E13" s="20"/>
    </row>
    <row r="17" spans="1:1">
      <c r="A17" s="19" t="s">
        <v>174</v>
      </c>
    </row>
    <row r="18" spans="1:1">
      <c r="A18" s="8" t="s">
        <v>734</v>
      </c>
    </row>
  </sheetData>
  <mergeCells count="4">
    <mergeCell ref="A1:F1"/>
    <mergeCell ref="A2:B2"/>
    <mergeCell ref="A3:A5"/>
    <mergeCell ref="A7:B7"/>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85" zoomScaleNormal="85" workbookViewId="0">
      <selection activeCell="F4" sqref="F4:F19"/>
    </sheetView>
  </sheetViews>
  <sheetFormatPr baseColWidth="10" defaultColWidth="10.81640625" defaultRowHeight="14.5"/>
  <cols>
    <col min="1" max="1" width="10.81640625" style="8"/>
    <col min="2" max="2" width="34.81640625" style="8" customWidth="1"/>
    <col min="3" max="3" width="11.7265625" style="8" bestFit="1" customWidth="1"/>
    <col min="4" max="6" width="10.81640625" style="8"/>
    <col min="7" max="7" width="40.453125" style="8" bestFit="1" customWidth="1"/>
    <col min="8" max="21" width="10.81640625" style="8"/>
    <col min="22" max="22" width="39.54296875" style="8" bestFit="1" customWidth="1"/>
    <col min="23" max="16384" width="10.81640625" style="8"/>
  </cols>
  <sheetData>
    <row r="1" spans="1:10" ht="14.5" customHeight="1">
      <c r="A1" s="690" t="s">
        <v>460</v>
      </c>
      <c r="B1" s="690"/>
      <c r="C1" s="273"/>
      <c r="D1" s="273"/>
      <c r="E1" s="273"/>
      <c r="F1" s="274"/>
    </row>
    <row r="2" spans="1:10" ht="14.5" customHeight="1">
      <c r="A2" s="157" t="s">
        <v>244</v>
      </c>
      <c r="B2" s="275"/>
      <c r="C2" s="276" t="s">
        <v>449</v>
      </c>
      <c r="D2" s="277"/>
      <c r="E2" s="278" t="s">
        <v>450</v>
      </c>
      <c r="F2" s="279"/>
      <c r="H2" s="19" t="s">
        <v>715</v>
      </c>
      <c r="I2" s="19" t="s">
        <v>333</v>
      </c>
    </row>
    <row r="3" spans="1:10">
      <c r="A3" s="280"/>
      <c r="B3" s="280"/>
      <c r="C3" s="281" t="s">
        <v>451</v>
      </c>
      <c r="D3" s="282" t="s">
        <v>20</v>
      </c>
      <c r="E3" s="283"/>
      <c r="F3" s="279"/>
      <c r="G3" s="284" t="s">
        <v>472</v>
      </c>
      <c r="H3" s="381">
        <v>93.5</v>
      </c>
      <c r="I3" s="285">
        <v>88.707554619636738</v>
      </c>
      <c r="J3" s="20"/>
    </row>
    <row r="4" spans="1:10" ht="14.5" customHeight="1">
      <c r="A4" s="286" t="s">
        <v>600</v>
      </c>
      <c r="B4" s="287" t="s">
        <v>461</v>
      </c>
      <c r="C4" s="382">
        <v>525</v>
      </c>
      <c r="D4" s="383">
        <v>0.14099999999999999</v>
      </c>
      <c r="E4" s="384">
        <v>0.83199999999999996</v>
      </c>
      <c r="F4" s="381">
        <v>83.2</v>
      </c>
      <c r="G4" s="287" t="s">
        <v>461</v>
      </c>
      <c r="H4" s="381">
        <v>83.2</v>
      </c>
      <c r="I4" s="288">
        <v>78.783890497499343</v>
      </c>
      <c r="J4" s="20"/>
    </row>
    <row r="5" spans="1:10">
      <c r="A5" s="289"/>
      <c r="B5" s="290" t="s">
        <v>462</v>
      </c>
      <c r="C5" s="385">
        <v>427</v>
      </c>
      <c r="D5" s="386">
        <v>0.115</v>
      </c>
      <c r="E5" s="387">
        <v>0.67700000000000005</v>
      </c>
      <c r="F5" s="381">
        <v>67.7</v>
      </c>
      <c r="G5" s="290" t="s">
        <v>470</v>
      </c>
      <c r="H5" s="381">
        <v>68.100000000000009</v>
      </c>
      <c r="I5" s="291">
        <v>65.359305080284287</v>
      </c>
      <c r="J5" s="20"/>
    </row>
    <row r="6" spans="1:10">
      <c r="A6" s="289"/>
      <c r="B6" s="292" t="s">
        <v>463</v>
      </c>
      <c r="C6" s="385">
        <v>96</v>
      </c>
      <c r="D6" s="386">
        <v>2.5999999999999999E-2</v>
      </c>
      <c r="E6" s="387">
        <v>0.152</v>
      </c>
      <c r="F6" s="381">
        <v>15.2</v>
      </c>
      <c r="G6" s="290" t="s">
        <v>638</v>
      </c>
      <c r="H6" s="381">
        <v>67.7</v>
      </c>
      <c r="I6" s="291">
        <v>65.069755198736516</v>
      </c>
      <c r="J6" s="20"/>
    </row>
    <row r="7" spans="1:10">
      <c r="A7" s="289"/>
      <c r="B7" s="290" t="s">
        <v>464</v>
      </c>
      <c r="C7" s="385">
        <v>148</v>
      </c>
      <c r="D7" s="386">
        <v>0.04</v>
      </c>
      <c r="E7" s="387">
        <v>0.23499999999999999</v>
      </c>
      <c r="F7" s="381">
        <v>23.5</v>
      </c>
      <c r="G7" s="292" t="s">
        <v>467</v>
      </c>
      <c r="H7" s="381">
        <v>38</v>
      </c>
      <c r="I7" s="291">
        <v>38.273229797315082</v>
      </c>
      <c r="J7" s="20"/>
    </row>
    <row r="8" spans="1:10" ht="23">
      <c r="A8" s="289"/>
      <c r="B8" s="292" t="s">
        <v>465</v>
      </c>
      <c r="C8" s="385">
        <v>208</v>
      </c>
      <c r="D8" s="386">
        <v>5.6000000000000001E-2</v>
      </c>
      <c r="E8" s="387">
        <v>0.33</v>
      </c>
      <c r="F8" s="381">
        <v>33</v>
      </c>
      <c r="G8" s="292" t="s">
        <v>465</v>
      </c>
      <c r="H8" s="381">
        <v>33</v>
      </c>
      <c r="I8" s="291">
        <v>34.877599368254799</v>
      </c>
      <c r="J8" s="20"/>
    </row>
    <row r="9" spans="1:10">
      <c r="A9" s="289"/>
      <c r="B9" s="290" t="s">
        <v>466</v>
      </c>
      <c r="C9" s="385">
        <v>111</v>
      </c>
      <c r="D9" s="386">
        <v>0.03</v>
      </c>
      <c r="E9" s="387">
        <v>0.17599999999999999</v>
      </c>
      <c r="F9" s="381">
        <v>17.599999999999998</v>
      </c>
      <c r="G9" s="292" t="s">
        <v>471</v>
      </c>
      <c r="H9" s="381">
        <v>32.5</v>
      </c>
      <c r="I9" s="291">
        <v>32.376941300342196</v>
      </c>
      <c r="J9" s="20"/>
    </row>
    <row r="10" spans="1:10">
      <c r="A10" s="289"/>
      <c r="B10" s="292" t="s">
        <v>467</v>
      </c>
      <c r="C10" s="385">
        <v>240</v>
      </c>
      <c r="D10" s="386">
        <v>6.4000000000000001E-2</v>
      </c>
      <c r="E10" s="387">
        <v>0.38</v>
      </c>
      <c r="F10" s="381">
        <v>38</v>
      </c>
      <c r="G10" s="292" t="s">
        <v>473</v>
      </c>
      <c r="H10" s="381">
        <v>28.4</v>
      </c>
      <c r="I10" s="291">
        <v>23.9799947354567</v>
      </c>
      <c r="J10" s="20"/>
    </row>
    <row r="11" spans="1:10">
      <c r="A11" s="289"/>
      <c r="B11" s="290" t="s">
        <v>468</v>
      </c>
      <c r="C11" s="385">
        <v>32</v>
      </c>
      <c r="D11" s="386">
        <v>8.9999999999999993E-3</v>
      </c>
      <c r="E11" s="387">
        <v>5.0999999999999997E-2</v>
      </c>
      <c r="F11" s="381">
        <v>5.0999999999999996</v>
      </c>
      <c r="G11" s="290" t="s">
        <v>464</v>
      </c>
      <c r="H11" s="381">
        <v>23.5</v>
      </c>
      <c r="I11" s="291">
        <v>22.637536193735194</v>
      </c>
      <c r="J11" s="20"/>
    </row>
    <row r="12" spans="1:10">
      <c r="A12" s="289"/>
      <c r="B12" s="292" t="s">
        <v>469</v>
      </c>
      <c r="C12" s="385">
        <v>128</v>
      </c>
      <c r="D12" s="386">
        <v>3.4000000000000002E-2</v>
      </c>
      <c r="E12" s="387">
        <v>0.20300000000000001</v>
      </c>
      <c r="F12" s="381">
        <v>20.3</v>
      </c>
      <c r="G12" s="290" t="s">
        <v>475</v>
      </c>
      <c r="H12" s="381">
        <v>31.1</v>
      </c>
      <c r="I12" s="291">
        <v>21.610950250065809</v>
      </c>
      <c r="J12" s="20"/>
    </row>
    <row r="13" spans="1:10">
      <c r="A13" s="289"/>
      <c r="B13" s="290" t="s">
        <v>470</v>
      </c>
      <c r="C13" s="385">
        <v>430</v>
      </c>
      <c r="D13" s="386">
        <v>0.115</v>
      </c>
      <c r="E13" s="387">
        <v>0.68100000000000005</v>
      </c>
      <c r="F13" s="381">
        <v>68.100000000000009</v>
      </c>
      <c r="G13" s="290" t="s">
        <v>474</v>
      </c>
      <c r="H13" s="381">
        <v>27.1</v>
      </c>
      <c r="I13" s="291">
        <v>18.39957883653593</v>
      </c>
      <c r="J13" s="20"/>
    </row>
    <row r="14" spans="1:10">
      <c r="A14" s="289"/>
      <c r="B14" s="292" t="s">
        <v>471</v>
      </c>
      <c r="C14" s="385">
        <v>205</v>
      </c>
      <c r="D14" s="386">
        <v>5.5E-2</v>
      </c>
      <c r="E14" s="387">
        <v>0.32500000000000001</v>
      </c>
      <c r="F14" s="381">
        <v>32.5</v>
      </c>
      <c r="G14" s="290" t="s">
        <v>466</v>
      </c>
      <c r="H14" s="381">
        <v>17.599999999999998</v>
      </c>
      <c r="I14" s="291">
        <v>17.925769939457751</v>
      </c>
      <c r="J14" s="20"/>
    </row>
    <row r="15" spans="1:10">
      <c r="A15" s="289"/>
      <c r="B15" s="290" t="s">
        <v>472</v>
      </c>
      <c r="C15" s="385">
        <v>590</v>
      </c>
      <c r="D15" s="386">
        <v>0.158</v>
      </c>
      <c r="E15" s="387">
        <v>0.93500000000000005</v>
      </c>
      <c r="F15" s="381">
        <v>93.5</v>
      </c>
      <c r="G15" s="292" t="s">
        <v>463</v>
      </c>
      <c r="H15" s="381">
        <v>15.2</v>
      </c>
      <c r="I15" s="291">
        <v>14.082653329823639</v>
      </c>
      <c r="J15" s="20"/>
    </row>
    <row r="16" spans="1:10" ht="23">
      <c r="A16" s="289"/>
      <c r="B16" s="292" t="s">
        <v>473</v>
      </c>
      <c r="C16" s="385">
        <v>179</v>
      </c>
      <c r="D16" s="386">
        <v>4.8000000000000001E-2</v>
      </c>
      <c r="E16" s="387">
        <v>0.28399999999999997</v>
      </c>
      <c r="F16" s="381">
        <v>28.4</v>
      </c>
      <c r="G16" s="292" t="s">
        <v>469</v>
      </c>
      <c r="H16" s="381">
        <v>20.3</v>
      </c>
      <c r="I16" s="291">
        <v>13.845748881284548</v>
      </c>
      <c r="J16" s="20"/>
    </row>
    <row r="17" spans="1:10">
      <c r="A17" s="289"/>
      <c r="B17" s="290" t="s">
        <v>474</v>
      </c>
      <c r="C17" s="385">
        <v>171</v>
      </c>
      <c r="D17" s="386">
        <v>4.5999999999999999E-2</v>
      </c>
      <c r="E17" s="387">
        <v>0.27100000000000002</v>
      </c>
      <c r="F17" s="381">
        <v>27.1</v>
      </c>
      <c r="G17" s="292" t="s">
        <v>168</v>
      </c>
      <c r="H17" s="381">
        <v>5.8999999999999995</v>
      </c>
      <c r="I17" s="291">
        <v>6.7122927086075288</v>
      </c>
      <c r="J17" s="20"/>
    </row>
    <row r="18" spans="1:10">
      <c r="A18" s="289"/>
      <c r="B18" s="290" t="s">
        <v>475</v>
      </c>
      <c r="C18" s="385">
        <v>196</v>
      </c>
      <c r="D18" s="386">
        <v>5.2999999999999999E-2</v>
      </c>
      <c r="E18" s="387">
        <v>0.311</v>
      </c>
      <c r="F18" s="381">
        <v>31.1</v>
      </c>
      <c r="G18" s="290" t="s">
        <v>468</v>
      </c>
      <c r="H18" s="381">
        <v>5.0999999999999996</v>
      </c>
      <c r="I18" s="291">
        <v>3.4745985785733091</v>
      </c>
      <c r="J18" s="20"/>
    </row>
    <row r="19" spans="1:10">
      <c r="A19" s="289"/>
      <c r="B19" s="292" t="s">
        <v>168</v>
      </c>
      <c r="C19" s="385">
        <v>37</v>
      </c>
      <c r="D19" s="386">
        <v>0.01</v>
      </c>
      <c r="E19" s="387">
        <v>5.8999999999999997E-2</v>
      </c>
      <c r="F19" s="381">
        <v>5.8999999999999995</v>
      </c>
      <c r="G19" s="151"/>
      <c r="H19" s="152"/>
      <c r="I19" s="20"/>
    </row>
    <row r="20" spans="1:10">
      <c r="A20" s="293" t="s">
        <v>27</v>
      </c>
      <c r="B20" s="293"/>
      <c r="C20" s="388">
        <v>3723</v>
      </c>
      <c r="D20" s="389">
        <v>1</v>
      </c>
      <c r="E20" s="390">
        <v>5.9</v>
      </c>
      <c r="F20" s="381">
        <v>590</v>
      </c>
    </row>
    <row r="21" spans="1:10" ht="14.5" customHeight="1">
      <c r="A21" s="294"/>
      <c r="B21" s="294"/>
      <c r="C21" s="351"/>
      <c r="D21" s="294"/>
      <c r="E21" s="294"/>
      <c r="F21" s="279"/>
    </row>
    <row r="24" spans="1:10">
      <c r="A24" s="19" t="s">
        <v>174</v>
      </c>
    </row>
    <row r="25" spans="1:10">
      <c r="A25" s="8" t="s">
        <v>718</v>
      </c>
    </row>
    <row r="31" spans="1:10">
      <c r="A31" s="17"/>
    </row>
  </sheetData>
  <sortState ref="G3:H19">
    <sortCondition descending="1" ref="H3:H19"/>
  </sortState>
  <mergeCells count="1">
    <mergeCell ref="A1:B1"/>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4"/>
  <sheetViews>
    <sheetView zoomScale="60" zoomScaleNormal="70" workbookViewId="0">
      <selection sqref="A1:F1"/>
    </sheetView>
  </sheetViews>
  <sheetFormatPr baseColWidth="10" defaultColWidth="10.81640625" defaultRowHeight="14.5"/>
  <cols>
    <col min="1" max="7" width="10.81640625" style="8"/>
    <col min="8" max="9" width="27.54296875" style="8" customWidth="1"/>
    <col min="10" max="35" width="10.81640625" style="8"/>
    <col min="36" max="37" width="12.1796875" style="8" customWidth="1"/>
    <col min="38" max="16384" width="10.81640625" style="8"/>
  </cols>
  <sheetData>
    <row r="1" spans="1:45" ht="92.5" customHeight="1">
      <c r="A1" s="865" t="s">
        <v>245</v>
      </c>
      <c r="B1" s="865"/>
      <c r="C1" s="865"/>
      <c r="D1" s="865"/>
      <c r="E1" s="865"/>
      <c r="F1" s="865"/>
      <c r="G1" s="866"/>
      <c r="J1" s="8" t="s">
        <v>623</v>
      </c>
      <c r="L1" s="8" t="s">
        <v>624</v>
      </c>
      <c r="N1" s="8" t="s">
        <v>625</v>
      </c>
      <c r="P1" s="8" t="s">
        <v>626</v>
      </c>
      <c r="R1" s="8" t="s">
        <v>627</v>
      </c>
      <c r="T1" s="8" t="s">
        <v>628</v>
      </c>
      <c r="V1" s="8" t="s">
        <v>629</v>
      </c>
      <c r="X1" s="8" t="s">
        <v>630</v>
      </c>
      <c r="Z1" s="8" t="s">
        <v>631</v>
      </c>
      <c r="AB1" s="8" t="s">
        <v>632</v>
      </c>
      <c r="AD1" s="8" t="s">
        <v>633</v>
      </c>
      <c r="AF1" s="8" t="s">
        <v>634</v>
      </c>
      <c r="AH1" s="8" t="s">
        <v>635</v>
      </c>
      <c r="AJ1" s="8" t="s">
        <v>636</v>
      </c>
      <c r="AL1" s="8" t="s">
        <v>637</v>
      </c>
      <c r="AM1" s="311"/>
      <c r="AN1" s="311"/>
      <c r="AO1" s="311"/>
      <c r="AP1" s="311"/>
      <c r="AQ1" s="311"/>
      <c r="AR1" s="311"/>
      <c r="AS1" s="311"/>
    </row>
    <row r="2" spans="1:45" ht="147" customHeight="1">
      <c r="A2" s="867" t="s">
        <v>0</v>
      </c>
      <c r="B2" s="867"/>
      <c r="C2" s="868" t="s">
        <v>19</v>
      </c>
      <c r="D2" s="869" t="s">
        <v>20</v>
      </c>
      <c r="E2" s="869" t="s">
        <v>21</v>
      </c>
      <c r="F2" s="870" t="s">
        <v>22</v>
      </c>
      <c r="G2" s="866"/>
      <c r="I2" s="817" t="s">
        <v>461</v>
      </c>
      <c r="J2" s="817"/>
      <c r="K2" s="817" t="s">
        <v>638</v>
      </c>
      <c r="L2" s="817"/>
      <c r="M2" s="817" t="s">
        <v>463</v>
      </c>
      <c r="N2" s="817"/>
      <c r="O2" s="817" t="s">
        <v>464</v>
      </c>
      <c r="P2" s="817"/>
      <c r="Q2" s="817" t="s">
        <v>465</v>
      </c>
      <c r="R2" s="817"/>
      <c r="S2" s="817" t="s">
        <v>466</v>
      </c>
      <c r="T2" s="817"/>
      <c r="U2" s="817" t="s">
        <v>467</v>
      </c>
      <c r="V2" s="817"/>
      <c r="W2" s="817" t="s">
        <v>468</v>
      </c>
      <c r="X2" s="817"/>
      <c r="Y2" s="817" t="s">
        <v>469</v>
      </c>
      <c r="Z2" s="817"/>
      <c r="AA2" s="817" t="s">
        <v>470</v>
      </c>
      <c r="AB2" s="817"/>
      <c r="AC2" s="817" t="s">
        <v>471</v>
      </c>
      <c r="AD2" s="817"/>
      <c r="AE2" s="817" t="s">
        <v>472</v>
      </c>
      <c r="AF2" s="817"/>
      <c r="AG2" s="817" t="s">
        <v>473</v>
      </c>
      <c r="AH2" s="817"/>
      <c r="AI2" s="817" t="s">
        <v>474</v>
      </c>
      <c r="AJ2" s="817"/>
      <c r="AK2" s="817" t="s">
        <v>475</v>
      </c>
      <c r="AL2" s="817"/>
      <c r="AM2" s="312"/>
      <c r="AN2" s="312"/>
      <c r="AO2" s="312"/>
      <c r="AP2" s="312"/>
      <c r="AQ2" s="312"/>
      <c r="AR2" s="312"/>
      <c r="AS2" s="312"/>
    </row>
    <row r="3" spans="1:45">
      <c r="A3" s="871" t="s">
        <v>16</v>
      </c>
      <c r="B3" s="872" t="s">
        <v>604</v>
      </c>
      <c r="C3" s="873">
        <v>157</v>
      </c>
      <c r="D3" s="874">
        <v>19.146341463414636</v>
      </c>
      <c r="E3" s="874">
        <v>29.734848484848484</v>
      </c>
      <c r="F3" s="875">
        <v>29.734848484848484</v>
      </c>
      <c r="G3" s="866"/>
      <c r="I3" s="8" t="s">
        <v>715</v>
      </c>
      <c r="J3" s="8" t="s">
        <v>333</v>
      </c>
      <c r="K3" s="8" t="s">
        <v>715</v>
      </c>
      <c r="L3" s="8" t="s">
        <v>333</v>
      </c>
      <c r="M3" s="8" t="s">
        <v>715</v>
      </c>
      <c r="N3" s="8" t="s">
        <v>333</v>
      </c>
      <c r="O3" s="8" t="s">
        <v>715</v>
      </c>
      <c r="P3" s="8" t="s">
        <v>333</v>
      </c>
      <c r="Q3" s="8" t="s">
        <v>715</v>
      </c>
      <c r="R3" s="8" t="s">
        <v>333</v>
      </c>
      <c r="S3" s="8" t="s">
        <v>715</v>
      </c>
      <c r="T3" s="8" t="s">
        <v>333</v>
      </c>
      <c r="U3" s="8" t="s">
        <v>715</v>
      </c>
      <c r="V3" s="8" t="s">
        <v>333</v>
      </c>
      <c r="W3" s="8" t="s">
        <v>715</v>
      </c>
      <c r="X3" s="8" t="s">
        <v>333</v>
      </c>
      <c r="Y3" s="8" t="s">
        <v>715</v>
      </c>
      <c r="Z3" s="8" t="s">
        <v>333</v>
      </c>
      <c r="AA3" s="8" t="s">
        <v>715</v>
      </c>
      <c r="AB3" s="8" t="s">
        <v>333</v>
      </c>
      <c r="AC3" s="8" t="s">
        <v>715</v>
      </c>
      <c r="AD3" s="8" t="s">
        <v>333</v>
      </c>
      <c r="AE3" s="8" t="s">
        <v>715</v>
      </c>
      <c r="AF3" s="8" t="s">
        <v>333</v>
      </c>
      <c r="AG3" s="8" t="s">
        <v>715</v>
      </c>
      <c r="AH3" s="8" t="s">
        <v>333</v>
      </c>
      <c r="AI3" s="8" t="s">
        <v>715</v>
      </c>
      <c r="AJ3" s="8" t="s">
        <v>333</v>
      </c>
      <c r="AK3" s="8" t="s">
        <v>715</v>
      </c>
      <c r="AL3" s="8" t="s">
        <v>333</v>
      </c>
      <c r="AQ3" s="313"/>
      <c r="AR3" s="313"/>
      <c r="AS3" s="313"/>
    </row>
    <row r="4" spans="1:45">
      <c r="A4" s="876"/>
      <c r="B4" s="877" t="s">
        <v>605</v>
      </c>
      <c r="C4" s="878">
        <v>169</v>
      </c>
      <c r="D4" s="879">
        <v>20.609756097560975</v>
      </c>
      <c r="E4" s="879">
        <v>32.007575757575758</v>
      </c>
      <c r="F4" s="880">
        <v>61.742424242424242</v>
      </c>
      <c r="G4" s="866"/>
      <c r="H4" s="392" t="s">
        <v>604</v>
      </c>
      <c r="I4" s="874">
        <v>29.734848484848484</v>
      </c>
      <c r="J4" s="393">
        <v>27.610282450015866</v>
      </c>
      <c r="K4" s="874">
        <v>44.297520661157023</v>
      </c>
      <c r="L4" s="393">
        <v>42.189218921892191</v>
      </c>
      <c r="M4" s="874">
        <v>38.423645320197039</v>
      </c>
      <c r="N4" s="393">
        <v>35.921787709497202</v>
      </c>
      <c r="O4" s="874">
        <v>43.678160919540232</v>
      </c>
      <c r="P4" s="393">
        <v>43.779310344827586</v>
      </c>
      <c r="Q4" s="874">
        <v>49.75369458128079</v>
      </c>
      <c r="R4" s="393">
        <v>52.247502774694787</v>
      </c>
      <c r="S4" s="874">
        <v>42.288557213930353</v>
      </c>
      <c r="T4" s="393">
        <v>43.718166383701188</v>
      </c>
      <c r="U4" s="874">
        <v>49.918699186991873</v>
      </c>
      <c r="V4" s="393">
        <v>51.587082528291475</v>
      </c>
      <c r="W4" s="874">
        <v>17.454545454545457</v>
      </c>
      <c r="X4" s="393">
        <v>17.861715749039693</v>
      </c>
      <c r="Y4" s="874">
        <v>19.270833333333336</v>
      </c>
      <c r="Z4" s="393">
        <v>17.049576783555018</v>
      </c>
      <c r="AA4" s="874">
        <v>45.806451612903224</v>
      </c>
      <c r="AB4" s="393">
        <v>48.589427554094769</v>
      </c>
      <c r="AC4" s="874">
        <v>68.085106382978722</v>
      </c>
      <c r="AD4" s="393">
        <v>69.723756906077355</v>
      </c>
      <c r="AE4" s="874">
        <v>74.800637958532704</v>
      </c>
      <c r="AF4" s="393">
        <v>75.236039924467221</v>
      </c>
      <c r="AG4" s="874">
        <v>63.947797716150077</v>
      </c>
      <c r="AH4" s="393">
        <v>63.277949873275134</v>
      </c>
      <c r="AI4" s="874">
        <v>58.249158249158249</v>
      </c>
      <c r="AJ4" s="393">
        <v>52.575802178392692</v>
      </c>
      <c r="AK4" s="874">
        <v>34.280639431616336</v>
      </c>
      <c r="AL4" s="393">
        <v>34.771886559802709</v>
      </c>
      <c r="AM4" s="313"/>
      <c r="AN4" s="313"/>
      <c r="AO4" s="313"/>
      <c r="AP4" s="313"/>
      <c r="AQ4" s="313"/>
      <c r="AR4" s="313"/>
      <c r="AS4" s="313"/>
    </row>
    <row r="5" spans="1:45">
      <c r="A5" s="876"/>
      <c r="B5" s="877" t="s">
        <v>606</v>
      </c>
      <c r="C5" s="878">
        <v>117</v>
      </c>
      <c r="D5" s="879">
        <v>14.268292682926829</v>
      </c>
      <c r="E5" s="879">
        <v>22.15909090909091</v>
      </c>
      <c r="F5" s="880">
        <v>83.901515151515156</v>
      </c>
      <c r="G5" s="866"/>
      <c r="H5" s="394" t="s">
        <v>605</v>
      </c>
      <c r="I5" s="879">
        <v>32.007575757575758</v>
      </c>
      <c r="J5" s="395">
        <v>31.92637258013329</v>
      </c>
      <c r="K5" s="879">
        <v>34.876033057851238</v>
      </c>
      <c r="L5" s="395">
        <v>37.238723872387233</v>
      </c>
      <c r="M5" s="879">
        <v>38.095238095238095</v>
      </c>
      <c r="N5" s="395">
        <v>40.391061452513966</v>
      </c>
      <c r="O5" s="879">
        <v>41.543513957307063</v>
      </c>
      <c r="P5" s="395">
        <v>40.08275862068966</v>
      </c>
      <c r="Q5" s="879">
        <v>28.407224958949094</v>
      </c>
      <c r="R5" s="395">
        <v>29.27302996670366</v>
      </c>
      <c r="S5" s="879">
        <v>31.674958540630183</v>
      </c>
      <c r="T5" s="395">
        <v>33.418222976796827</v>
      </c>
      <c r="U5" s="879">
        <v>29.918699186991869</v>
      </c>
      <c r="V5" s="395">
        <v>30.416781672646977</v>
      </c>
      <c r="W5" s="879">
        <v>33.81818181818182</v>
      </c>
      <c r="X5" s="395">
        <v>31.306017925736235</v>
      </c>
      <c r="Y5" s="879">
        <v>30.729166666666668</v>
      </c>
      <c r="Z5" s="395">
        <v>32.466747279322853</v>
      </c>
      <c r="AA5" s="879">
        <v>40.161290322580648</v>
      </c>
      <c r="AB5" s="395">
        <v>38.126540673788</v>
      </c>
      <c r="AC5" s="879">
        <v>24.713584288052374</v>
      </c>
      <c r="AD5" s="395">
        <v>23.314917127071823</v>
      </c>
      <c r="AE5" s="879">
        <v>18.660287081339714</v>
      </c>
      <c r="AF5" s="395">
        <v>18.47855408686269</v>
      </c>
      <c r="AG5" s="879">
        <v>27.24306688417618</v>
      </c>
      <c r="AH5" s="395">
        <v>25.626584060827934</v>
      </c>
      <c r="AI5" s="879">
        <v>25.084175084175087</v>
      </c>
      <c r="AJ5" s="395">
        <v>26.788342655284076</v>
      </c>
      <c r="AK5" s="879">
        <v>25.044404973357015</v>
      </c>
      <c r="AL5" s="395">
        <v>24.537607891491987</v>
      </c>
      <c r="AM5" s="313"/>
      <c r="AN5" s="313"/>
      <c r="AO5" s="313"/>
      <c r="AP5" s="313"/>
      <c r="AQ5" s="313"/>
      <c r="AR5" s="313"/>
      <c r="AS5" s="313"/>
    </row>
    <row r="6" spans="1:45" ht="23">
      <c r="A6" s="876"/>
      <c r="B6" s="877" t="s">
        <v>607</v>
      </c>
      <c r="C6" s="878">
        <v>58</v>
      </c>
      <c r="D6" s="879">
        <v>7.0731707317073162</v>
      </c>
      <c r="E6" s="879">
        <v>10.984848484848484</v>
      </c>
      <c r="F6" s="880">
        <v>94.88636363636364</v>
      </c>
      <c r="G6" s="866"/>
      <c r="H6" s="394" t="s">
        <v>606</v>
      </c>
      <c r="I6" s="879">
        <v>22.15909090909091</v>
      </c>
      <c r="J6" s="395">
        <v>23.960647413519517</v>
      </c>
      <c r="K6" s="879">
        <v>15.206611570247933</v>
      </c>
      <c r="L6" s="395">
        <v>16.556655665566556</v>
      </c>
      <c r="M6" s="879">
        <v>17.569786535303777</v>
      </c>
      <c r="N6" s="395">
        <v>17.988826815642458</v>
      </c>
      <c r="O6" s="879">
        <v>11.001642036124796</v>
      </c>
      <c r="P6" s="395">
        <v>12.882758620689655</v>
      </c>
      <c r="Q6" s="879">
        <v>16.256157635467979</v>
      </c>
      <c r="R6" s="395">
        <v>13.540510543840178</v>
      </c>
      <c r="S6" s="879">
        <v>18.573797678275287</v>
      </c>
      <c r="T6" s="395">
        <v>16.836445953593664</v>
      </c>
      <c r="U6" s="879">
        <v>14.471544715447154</v>
      </c>
      <c r="V6" s="395">
        <v>13.552304719845431</v>
      </c>
      <c r="W6" s="879">
        <v>34</v>
      </c>
      <c r="X6" s="395">
        <v>34.282970550576188</v>
      </c>
      <c r="Y6" s="879">
        <v>32.118055555555557</v>
      </c>
      <c r="Z6" s="395">
        <v>32.557436517533247</v>
      </c>
      <c r="AA6" s="879">
        <v>11.774193548387096</v>
      </c>
      <c r="AB6" s="395">
        <v>10.955902492467818</v>
      </c>
      <c r="AC6" s="879">
        <v>5.728314238952537</v>
      </c>
      <c r="AD6" s="395">
        <v>5.3314917127071819</v>
      </c>
      <c r="AE6" s="879">
        <v>5.1036682615629987</v>
      </c>
      <c r="AF6" s="395">
        <v>4.5859185325060698</v>
      </c>
      <c r="AG6" s="879">
        <v>6.5252854812398038</v>
      </c>
      <c r="AH6" s="395">
        <v>8.3075190087299351</v>
      </c>
      <c r="AI6" s="879">
        <v>11.111111111111111</v>
      </c>
      <c r="AJ6" s="395">
        <v>13.688548719458346</v>
      </c>
      <c r="AK6" s="879">
        <v>22.735346358792185</v>
      </c>
      <c r="AL6" s="395">
        <v>20.561035758323058</v>
      </c>
      <c r="AM6" s="313"/>
      <c r="AN6" s="313"/>
      <c r="AO6" s="313"/>
      <c r="AP6" s="313"/>
      <c r="AQ6" s="313"/>
      <c r="AR6" s="313"/>
      <c r="AS6" s="313"/>
    </row>
    <row r="7" spans="1:45">
      <c r="A7" s="876"/>
      <c r="B7" s="877" t="s">
        <v>608</v>
      </c>
      <c r="C7" s="878">
        <v>15</v>
      </c>
      <c r="D7" s="879">
        <v>1.8292682926829267</v>
      </c>
      <c r="E7" s="879">
        <v>2.8409090909090908</v>
      </c>
      <c r="F7" s="880">
        <v>97.727272727272734</v>
      </c>
      <c r="G7" s="866"/>
      <c r="H7" s="394" t="s">
        <v>607</v>
      </c>
      <c r="I7" s="879">
        <v>10.984848484848484</v>
      </c>
      <c r="J7" s="395">
        <v>11.266264677880038</v>
      </c>
      <c r="K7" s="879">
        <v>3.9669421487603307</v>
      </c>
      <c r="L7" s="395">
        <v>2.8602860286028604</v>
      </c>
      <c r="M7" s="879">
        <v>4.2692939244663384</v>
      </c>
      <c r="N7" s="395">
        <v>4.4413407821229054</v>
      </c>
      <c r="O7" s="879">
        <v>3.1198686371100166</v>
      </c>
      <c r="P7" s="395">
        <v>2.4275862068965517</v>
      </c>
      <c r="Q7" s="879">
        <v>4.2692939244663384</v>
      </c>
      <c r="R7" s="395">
        <v>3.4406215316315207</v>
      </c>
      <c r="S7" s="879">
        <v>5.9701492537313428</v>
      </c>
      <c r="T7" s="395">
        <v>4.3859649122807012</v>
      </c>
      <c r="U7" s="879">
        <v>4.7154471544715451</v>
      </c>
      <c r="V7" s="395">
        <v>2.9809550096605024</v>
      </c>
      <c r="W7" s="879">
        <v>10.727272727272727</v>
      </c>
      <c r="X7" s="395">
        <v>12.676056338028168</v>
      </c>
      <c r="Y7" s="879">
        <v>12.5</v>
      </c>
      <c r="Z7" s="395">
        <v>12.696493349455865</v>
      </c>
      <c r="AA7" s="879">
        <v>1.935483870967742</v>
      </c>
      <c r="AB7" s="395">
        <v>1.5886058614078336</v>
      </c>
      <c r="AC7" s="879">
        <v>0.98199672667757776</v>
      </c>
      <c r="AD7" s="395">
        <v>0.93922651933701662</v>
      </c>
      <c r="AE7" s="879">
        <v>0.79744816586921841</v>
      </c>
      <c r="AF7" s="395">
        <v>1.0790396547073104</v>
      </c>
      <c r="AG7" s="879">
        <v>0.81566068515497547</v>
      </c>
      <c r="AH7" s="395">
        <v>1.5488594762038863</v>
      </c>
      <c r="AI7" s="879">
        <v>3.0303030303030303</v>
      </c>
      <c r="AJ7" s="395">
        <v>4.5628495731527812</v>
      </c>
      <c r="AK7" s="879">
        <v>10.124333925399645</v>
      </c>
      <c r="AL7" s="395">
        <v>10.234278668310727</v>
      </c>
      <c r="AM7" s="313"/>
      <c r="AN7" s="313"/>
      <c r="AO7" s="313"/>
      <c r="AP7" s="313"/>
      <c r="AQ7" s="313"/>
      <c r="AR7" s="313"/>
      <c r="AS7" s="313"/>
    </row>
    <row r="8" spans="1:45" ht="23">
      <c r="A8" s="876"/>
      <c r="B8" s="877" t="s">
        <v>609</v>
      </c>
      <c r="C8" s="878">
        <v>12</v>
      </c>
      <c r="D8" s="879">
        <v>1.4634146341463417</v>
      </c>
      <c r="E8" s="879">
        <v>2.2727272727272729</v>
      </c>
      <c r="F8" s="880">
        <v>100</v>
      </c>
      <c r="G8" s="866"/>
      <c r="H8" s="394" t="s">
        <v>608</v>
      </c>
      <c r="I8" s="879">
        <v>2.8409090909090908</v>
      </c>
      <c r="J8" s="395">
        <v>3.4592192954617582</v>
      </c>
      <c r="K8" s="879">
        <v>1.3223140495867769</v>
      </c>
      <c r="L8" s="395">
        <v>0.85258525852585265</v>
      </c>
      <c r="M8" s="879">
        <v>1.4778325123152709</v>
      </c>
      <c r="N8" s="395">
        <v>0.75418994413407825</v>
      </c>
      <c r="O8" s="879">
        <v>0.49261083743842365</v>
      </c>
      <c r="P8" s="395">
        <v>0.57931034482758614</v>
      </c>
      <c r="Q8" s="879">
        <v>1.3136288998357963</v>
      </c>
      <c r="R8" s="395">
        <v>1.0543840177580466</v>
      </c>
      <c r="S8" s="879">
        <v>1.3266998341625207</v>
      </c>
      <c r="T8" s="395">
        <v>1.1884550084889642</v>
      </c>
      <c r="U8" s="879">
        <v>0.81300813008130091</v>
      </c>
      <c r="V8" s="395">
        <v>0.93844879933756542</v>
      </c>
      <c r="W8" s="879">
        <v>2.7272727272727271</v>
      </c>
      <c r="X8" s="395">
        <v>2.5928297055057619</v>
      </c>
      <c r="Y8" s="879">
        <v>3.2986111111111112</v>
      </c>
      <c r="Z8" s="395">
        <v>3.4764207980652961</v>
      </c>
      <c r="AA8" s="8">
        <v>0</v>
      </c>
      <c r="AB8" s="395">
        <v>0.24650780608052586</v>
      </c>
      <c r="AC8" s="879">
        <v>0.32733224222585927</v>
      </c>
      <c r="AD8" s="395">
        <v>0.35911602209944754</v>
      </c>
      <c r="AE8" s="879">
        <v>0.4784688995215311</v>
      </c>
      <c r="AF8" s="395">
        <v>0.32371189641219311</v>
      </c>
      <c r="AG8" s="879">
        <v>1.1419249592169658</v>
      </c>
      <c r="AH8" s="395">
        <v>0.7040270346381301</v>
      </c>
      <c r="AI8" s="879">
        <v>1.5151515151515151</v>
      </c>
      <c r="AJ8" s="395">
        <v>1.38357374153665</v>
      </c>
      <c r="AK8" s="879">
        <v>3.9076376554174073</v>
      </c>
      <c r="AL8" s="395">
        <v>4.2848335388409371</v>
      </c>
      <c r="AM8" s="313"/>
      <c r="AN8" s="313"/>
      <c r="AO8" s="313"/>
      <c r="AP8" s="313"/>
      <c r="AQ8" s="313"/>
      <c r="AR8" s="313"/>
      <c r="AS8" s="313"/>
    </row>
    <row r="9" spans="1:45">
      <c r="A9" s="876"/>
      <c r="B9" s="877" t="s">
        <v>27</v>
      </c>
      <c r="C9" s="878">
        <v>528</v>
      </c>
      <c r="D9" s="879">
        <v>64.390243902439025</v>
      </c>
      <c r="E9" s="879">
        <v>100</v>
      </c>
      <c r="F9" s="881"/>
      <c r="G9" s="866"/>
      <c r="H9" s="394" t="s">
        <v>609</v>
      </c>
      <c r="I9" s="879">
        <v>2.2727272727272729</v>
      </c>
      <c r="J9" s="395">
        <v>1.7772135829895273</v>
      </c>
      <c r="K9" s="879">
        <v>0.33057851239669422</v>
      </c>
      <c r="L9" s="395">
        <v>0.30253025302530251</v>
      </c>
      <c r="M9" s="879">
        <v>0.16420361247947454</v>
      </c>
      <c r="N9" s="395">
        <v>0.5027932960893855</v>
      </c>
      <c r="O9" s="879">
        <v>0.16420361247947454</v>
      </c>
      <c r="P9" s="395">
        <v>0.24827586206896554</v>
      </c>
      <c r="Q9" s="8">
        <v>0</v>
      </c>
      <c r="R9" s="395">
        <v>0.44395116537180912</v>
      </c>
      <c r="S9" s="879">
        <v>0.16583747927031509</v>
      </c>
      <c r="T9" s="395">
        <v>0.45274476513865308</v>
      </c>
      <c r="U9" s="879">
        <v>0.16260162601626016</v>
      </c>
      <c r="V9" s="395">
        <v>0.52442727021805136</v>
      </c>
      <c r="W9" s="879">
        <v>1.2727272727272727</v>
      </c>
      <c r="X9" s="395">
        <v>1.2804097311139564</v>
      </c>
      <c r="Y9" s="879">
        <v>2.083333333333333</v>
      </c>
      <c r="Z9" s="395">
        <v>1.7533252720677146</v>
      </c>
      <c r="AA9" s="879">
        <v>0.32258064516129031</v>
      </c>
      <c r="AB9" s="395">
        <v>0.49301561216105172</v>
      </c>
      <c r="AC9" s="879">
        <v>0.16366612111292964</v>
      </c>
      <c r="AD9" s="395">
        <v>0.33149171270718231</v>
      </c>
      <c r="AE9" s="879">
        <v>0.15948963317384371</v>
      </c>
      <c r="AF9" s="395">
        <v>0.29673590504451042</v>
      </c>
      <c r="AG9" s="879">
        <v>0.32626427406199021</v>
      </c>
      <c r="AH9" s="395">
        <v>0.5350605463249789</v>
      </c>
      <c r="AI9" s="879">
        <v>1.0101010101010102</v>
      </c>
      <c r="AJ9" s="395">
        <v>1.0008831321754488</v>
      </c>
      <c r="AK9" s="879">
        <v>3.9076376554174073</v>
      </c>
      <c r="AL9" s="395">
        <v>5.6103575832305799</v>
      </c>
      <c r="AM9" s="311"/>
      <c r="AN9" s="311"/>
      <c r="AO9" s="311"/>
      <c r="AP9" s="311"/>
      <c r="AQ9" s="311"/>
      <c r="AR9" s="311"/>
      <c r="AS9" s="311"/>
    </row>
    <row r="10" spans="1:45">
      <c r="A10" s="877" t="s">
        <v>17</v>
      </c>
      <c r="B10" s="877" t="s">
        <v>28</v>
      </c>
      <c r="C10" s="878">
        <v>292</v>
      </c>
      <c r="D10" s="879">
        <v>35.609756097560975</v>
      </c>
      <c r="E10" s="882"/>
      <c r="F10" s="881"/>
      <c r="G10" s="866"/>
      <c r="H10" s="223" t="s">
        <v>639</v>
      </c>
      <c r="I10" s="224">
        <f>SUM(I4:I6)</f>
        <v>83.901515151515156</v>
      </c>
      <c r="J10" s="224">
        <f t="shared" ref="J10:AL10" si="0">SUM(J4:J6)</f>
        <v>83.497302443668673</v>
      </c>
      <c r="K10" s="224">
        <f t="shared" si="0"/>
        <v>94.380165289256183</v>
      </c>
      <c r="L10" s="224">
        <f t="shared" si="0"/>
        <v>95.984598459845984</v>
      </c>
      <c r="M10" s="224">
        <f t="shared" si="0"/>
        <v>94.088669950738918</v>
      </c>
      <c r="N10" s="224">
        <f t="shared" si="0"/>
        <v>94.301675977653616</v>
      </c>
      <c r="O10" s="224">
        <f t="shared" si="0"/>
        <v>96.223316912972081</v>
      </c>
      <c r="P10" s="224">
        <f t="shared" si="0"/>
        <v>96.744827586206895</v>
      </c>
      <c r="Q10" s="224">
        <f t="shared" si="0"/>
        <v>94.41707717569787</v>
      </c>
      <c r="R10" s="224">
        <f t="shared" si="0"/>
        <v>95.06104328523864</v>
      </c>
      <c r="S10" s="224">
        <f t="shared" si="0"/>
        <v>92.537313432835816</v>
      </c>
      <c r="T10" s="224">
        <f t="shared" si="0"/>
        <v>93.972835314091682</v>
      </c>
      <c r="U10" s="224">
        <f t="shared" si="0"/>
        <v>94.308943089430898</v>
      </c>
      <c r="V10" s="224">
        <f t="shared" si="0"/>
        <v>95.556168920783875</v>
      </c>
      <c r="W10" s="224">
        <f t="shared" si="0"/>
        <v>85.27272727272728</v>
      </c>
      <c r="X10" s="224">
        <f t="shared" si="0"/>
        <v>83.450704225352126</v>
      </c>
      <c r="Y10" s="224">
        <f t="shared" si="0"/>
        <v>82.118055555555557</v>
      </c>
      <c r="Z10" s="224">
        <f t="shared" si="0"/>
        <v>82.073760580411118</v>
      </c>
      <c r="AA10" s="224">
        <f t="shared" si="0"/>
        <v>97.741935483870975</v>
      </c>
      <c r="AB10" s="224">
        <f t="shared" si="0"/>
        <v>97.671870720350583</v>
      </c>
      <c r="AC10" s="224">
        <f t="shared" si="0"/>
        <v>98.527004909983631</v>
      </c>
      <c r="AD10" s="224">
        <f t="shared" si="0"/>
        <v>98.370165745856355</v>
      </c>
      <c r="AE10" s="224">
        <f t="shared" si="0"/>
        <v>98.564593301435423</v>
      </c>
      <c r="AF10" s="224">
        <f t="shared" si="0"/>
        <v>98.300512543835978</v>
      </c>
      <c r="AG10" s="224">
        <f t="shared" si="0"/>
        <v>97.716150081566056</v>
      </c>
      <c r="AH10" s="224">
        <f t="shared" si="0"/>
        <v>97.212052942833012</v>
      </c>
      <c r="AI10" s="224">
        <f t="shared" si="0"/>
        <v>94.444444444444457</v>
      </c>
      <c r="AJ10" s="224">
        <f t="shared" si="0"/>
        <v>93.0526935531351</v>
      </c>
      <c r="AK10" s="224">
        <f t="shared" si="0"/>
        <v>82.06039076376554</v>
      </c>
      <c r="AL10" s="224">
        <f t="shared" si="0"/>
        <v>79.870530209617755</v>
      </c>
      <c r="AM10" s="314"/>
      <c r="AN10" s="314"/>
      <c r="AO10" s="314"/>
      <c r="AP10" s="314"/>
      <c r="AQ10" s="314"/>
      <c r="AR10" s="314"/>
      <c r="AS10" s="314"/>
    </row>
    <row r="11" spans="1:45">
      <c r="A11" s="883" t="s">
        <v>27</v>
      </c>
      <c r="B11" s="883"/>
      <c r="C11" s="884">
        <v>820</v>
      </c>
      <c r="D11" s="885">
        <v>100</v>
      </c>
      <c r="E11" s="886"/>
      <c r="F11" s="887"/>
      <c r="G11" s="866"/>
      <c r="H11" s="226" t="s">
        <v>640</v>
      </c>
      <c r="I11" s="225">
        <f>SUM(I7:I9)</f>
        <v>16.098484848484848</v>
      </c>
      <c r="J11" s="225">
        <f t="shared" ref="J11:AL11" si="1">SUM(J7:J9)</f>
        <v>16.502697556331324</v>
      </c>
      <c r="K11" s="225">
        <f t="shared" si="1"/>
        <v>5.6198347107438016</v>
      </c>
      <c r="L11" s="225">
        <f t="shared" si="1"/>
        <v>4.0154015401540155</v>
      </c>
      <c r="M11" s="225">
        <f t="shared" si="1"/>
        <v>5.9113300492610845</v>
      </c>
      <c r="N11" s="225">
        <f t="shared" si="1"/>
        <v>5.6983240223463687</v>
      </c>
      <c r="O11" s="225">
        <f t="shared" si="1"/>
        <v>3.7766830870279144</v>
      </c>
      <c r="P11" s="225">
        <f t="shared" si="1"/>
        <v>3.2551724137931033</v>
      </c>
      <c r="Q11" s="225">
        <f t="shared" si="1"/>
        <v>5.5829228243021349</v>
      </c>
      <c r="R11" s="225">
        <f t="shared" si="1"/>
        <v>4.9389567147613764</v>
      </c>
      <c r="S11" s="225">
        <f t="shared" si="1"/>
        <v>7.4626865671641784</v>
      </c>
      <c r="T11" s="225">
        <f t="shared" si="1"/>
        <v>6.0271646859083186</v>
      </c>
      <c r="U11" s="225">
        <f t="shared" si="1"/>
        <v>5.691056910569106</v>
      </c>
      <c r="V11" s="225">
        <f t="shared" si="1"/>
        <v>4.4438310792161193</v>
      </c>
      <c r="W11" s="225">
        <f t="shared" si="1"/>
        <v>14.727272727272727</v>
      </c>
      <c r="X11" s="225">
        <f t="shared" si="1"/>
        <v>16.549295774647888</v>
      </c>
      <c r="Y11" s="225">
        <f t="shared" si="1"/>
        <v>17.881944444444443</v>
      </c>
      <c r="Z11" s="225">
        <f t="shared" si="1"/>
        <v>17.926239419588878</v>
      </c>
      <c r="AA11" s="225">
        <f t="shared" si="1"/>
        <v>2.2580645161290325</v>
      </c>
      <c r="AB11" s="225">
        <f t="shared" si="1"/>
        <v>2.3281292796494113</v>
      </c>
      <c r="AC11" s="225">
        <f t="shared" si="1"/>
        <v>1.4729950900163666</v>
      </c>
      <c r="AD11" s="225">
        <f t="shared" si="1"/>
        <v>1.6298342541436466</v>
      </c>
      <c r="AE11" s="225">
        <f t="shared" si="1"/>
        <v>1.4354066985645932</v>
      </c>
      <c r="AF11" s="225">
        <f t="shared" si="1"/>
        <v>1.6994874561640141</v>
      </c>
      <c r="AG11" s="225">
        <f t="shared" si="1"/>
        <v>2.2838499184339316</v>
      </c>
      <c r="AH11" s="225">
        <f t="shared" si="1"/>
        <v>2.7879470571669955</v>
      </c>
      <c r="AI11" s="225">
        <f t="shared" si="1"/>
        <v>5.5555555555555554</v>
      </c>
      <c r="AJ11" s="225">
        <f t="shared" si="1"/>
        <v>6.9473064468648804</v>
      </c>
      <c r="AK11" s="225">
        <f t="shared" si="1"/>
        <v>17.93960923623446</v>
      </c>
      <c r="AL11" s="225">
        <f t="shared" si="1"/>
        <v>20.129469790382245</v>
      </c>
      <c r="AM11" s="314"/>
      <c r="AN11" s="314"/>
      <c r="AO11" s="314"/>
      <c r="AP11" s="314"/>
      <c r="AQ11" s="314"/>
      <c r="AR11" s="314"/>
      <c r="AS11" s="314"/>
    </row>
    <row r="12" spans="1:45">
      <c r="J12" s="35"/>
      <c r="K12" s="35"/>
      <c r="L12" s="35"/>
      <c r="M12" s="35"/>
      <c r="N12" s="35"/>
      <c r="O12" s="35"/>
      <c r="P12" s="310"/>
      <c r="Q12" s="310"/>
      <c r="R12" s="35"/>
      <c r="S12" s="35"/>
      <c r="T12" s="35"/>
      <c r="U12" s="35"/>
      <c r="V12" s="35"/>
      <c r="W12" s="35"/>
      <c r="X12" s="35"/>
      <c r="Y12" s="35"/>
      <c r="Z12" s="35"/>
      <c r="AA12" s="35"/>
      <c r="AB12" s="35"/>
      <c r="AC12" s="35"/>
      <c r="AD12" s="35"/>
      <c r="AE12" s="35"/>
      <c r="AF12" s="35"/>
      <c r="AG12" s="35"/>
      <c r="AH12" s="35"/>
      <c r="AI12" s="35"/>
      <c r="AJ12" s="35"/>
      <c r="AK12" s="35"/>
      <c r="AL12" s="35"/>
      <c r="AM12" s="311"/>
      <c r="AN12" s="311"/>
      <c r="AO12" s="315"/>
      <c r="AP12" s="315"/>
      <c r="AQ12" s="315"/>
      <c r="AR12" s="311"/>
      <c r="AS12" s="315"/>
    </row>
    <row r="13" spans="1:45">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row>
    <row r="14" spans="1:45" ht="109.5" customHeight="1">
      <c r="A14" s="865" t="s">
        <v>749</v>
      </c>
      <c r="B14" s="865"/>
      <c r="C14" s="865"/>
      <c r="D14" s="865"/>
      <c r="E14" s="865"/>
      <c r="F14" s="865"/>
      <c r="G14" s="866"/>
    </row>
    <row r="15" spans="1:45" ht="24">
      <c r="A15" s="867" t="s">
        <v>0</v>
      </c>
      <c r="B15" s="867"/>
      <c r="C15" s="868" t="s">
        <v>19</v>
      </c>
      <c r="D15" s="869" t="s">
        <v>20</v>
      </c>
      <c r="E15" s="869" t="s">
        <v>21</v>
      </c>
      <c r="F15" s="870" t="s">
        <v>22</v>
      </c>
      <c r="G15" s="866"/>
    </row>
    <row r="16" spans="1:45">
      <c r="A16" s="871" t="s">
        <v>16</v>
      </c>
      <c r="B16" s="872" t="s">
        <v>604</v>
      </c>
      <c r="C16" s="873">
        <v>268</v>
      </c>
      <c r="D16" s="874">
        <v>32.682926829268297</v>
      </c>
      <c r="E16" s="874">
        <v>44.297520661157023</v>
      </c>
      <c r="F16" s="875">
        <v>44.297520661157023</v>
      </c>
      <c r="G16" s="866"/>
    </row>
    <row r="17" spans="1:33">
      <c r="A17" s="876"/>
      <c r="B17" s="877" t="s">
        <v>605</v>
      </c>
      <c r="C17" s="878">
        <v>211</v>
      </c>
      <c r="D17" s="879">
        <v>25.731707317073173</v>
      </c>
      <c r="E17" s="879">
        <v>34.876033057851238</v>
      </c>
      <c r="F17" s="880">
        <v>79.173553719008254</v>
      </c>
      <c r="G17" s="866"/>
    </row>
    <row r="18" spans="1:33">
      <c r="A18" s="876"/>
      <c r="B18" s="877" t="s">
        <v>606</v>
      </c>
      <c r="C18" s="878">
        <v>92</v>
      </c>
      <c r="D18" s="879">
        <v>11.219512195121952</v>
      </c>
      <c r="E18" s="879">
        <v>15.206611570247933</v>
      </c>
      <c r="F18" s="880">
        <v>94.380165289256198</v>
      </c>
      <c r="G18" s="866"/>
    </row>
    <row r="19" spans="1:33" ht="23">
      <c r="A19" s="876"/>
      <c r="B19" s="877" t="s">
        <v>607</v>
      </c>
      <c r="C19" s="878">
        <v>24</v>
      </c>
      <c r="D19" s="879">
        <v>2.9268292682926833</v>
      </c>
      <c r="E19" s="879">
        <v>3.9669421487603307</v>
      </c>
      <c r="F19" s="880">
        <v>98.347107438016536</v>
      </c>
      <c r="G19" s="866"/>
    </row>
    <row r="20" spans="1:33">
      <c r="A20" s="876"/>
      <c r="B20" s="877" t="s">
        <v>608</v>
      </c>
      <c r="C20" s="878">
        <v>8</v>
      </c>
      <c r="D20" s="879">
        <v>0.97560975609756095</v>
      </c>
      <c r="E20" s="879">
        <v>1.3223140495867769</v>
      </c>
      <c r="F20" s="880">
        <v>99.669421487603302</v>
      </c>
      <c r="G20" s="866"/>
    </row>
    <row r="21" spans="1:33" ht="23">
      <c r="A21" s="876"/>
      <c r="B21" s="877" t="s">
        <v>609</v>
      </c>
      <c r="C21" s="878">
        <v>2</v>
      </c>
      <c r="D21" s="879">
        <v>0.24390243902439024</v>
      </c>
      <c r="E21" s="879">
        <v>0.33057851239669422</v>
      </c>
      <c r="F21" s="880">
        <v>100</v>
      </c>
      <c r="G21" s="866"/>
    </row>
    <row r="22" spans="1:33">
      <c r="A22" s="876"/>
      <c r="B22" s="877" t="s">
        <v>27</v>
      </c>
      <c r="C22" s="878">
        <v>605</v>
      </c>
      <c r="D22" s="879">
        <v>73.780487804878049</v>
      </c>
      <c r="E22" s="879">
        <v>100</v>
      </c>
      <c r="F22" s="881"/>
      <c r="G22" s="866"/>
    </row>
    <row r="23" spans="1:33">
      <c r="A23" s="877" t="s">
        <v>17</v>
      </c>
      <c r="B23" s="877" t="s">
        <v>28</v>
      </c>
      <c r="C23" s="878">
        <v>215</v>
      </c>
      <c r="D23" s="879">
        <v>26.219512195121951</v>
      </c>
      <c r="E23" s="882"/>
      <c r="F23" s="881"/>
      <c r="G23" s="866"/>
    </row>
    <row r="24" spans="1:33">
      <c r="A24" s="883" t="s">
        <v>27</v>
      </c>
      <c r="B24" s="883"/>
      <c r="C24" s="884">
        <v>820</v>
      </c>
      <c r="D24" s="885">
        <v>100</v>
      </c>
      <c r="E24" s="886"/>
      <c r="F24" s="887"/>
      <c r="G24" s="866"/>
    </row>
    <row r="27" spans="1:33" ht="67.5" customHeight="1">
      <c r="A27" s="865" t="s">
        <v>610</v>
      </c>
      <c r="B27" s="865"/>
      <c r="C27" s="865"/>
      <c r="D27" s="865"/>
      <c r="E27" s="865"/>
      <c r="F27" s="865"/>
      <c r="G27" s="866"/>
    </row>
    <row r="28" spans="1:33" ht="24">
      <c r="A28" s="867" t="s">
        <v>0</v>
      </c>
      <c r="B28" s="867"/>
      <c r="C28" s="868" t="s">
        <v>19</v>
      </c>
      <c r="D28" s="869" t="s">
        <v>20</v>
      </c>
      <c r="E28" s="869" t="s">
        <v>21</v>
      </c>
      <c r="F28" s="870" t="s">
        <v>22</v>
      </c>
      <c r="G28" s="866"/>
    </row>
    <row r="29" spans="1:33">
      <c r="A29" s="871" t="s">
        <v>16</v>
      </c>
      <c r="B29" s="872" t="s">
        <v>604</v>
      </c>
      <c r="C29" s="873">
        <v>234</v>
      </c>
      <c r="D29" s="874">
        <v>28.536585365853657</v>
      </c>
      <c r="E29" s="874">
        <v>38.423645320197039</v>
      </c>
      <c r="F29" s="875">
        <v>38.423645320197039</v>
      </c>
      <c r="G29" s="866"/>
    </row>
    <row r="30" spans="1:33" ht="23.5">
      <c r="A30" s="876"/>
      <c r="B30" s="877" t="s">
        <v>605</v>
      </c>
      <c r="C30" s="878">
        <v>232</v>
      </c>
      <c r="D30" s="879">
        <v>28.292682926829265</v>
      </c>
      <c r="E30" s="879">
        <v>38.095238095238095</v>
      </c>
      <c r="F30" s="880">
        <v>76.518883415435141</v>
      </c>
      <c r="G30" s="866"/>
      <c r="J30" s="222"/>
      <c r="K30" s="222"/>
      <c r="AF30" s="222"/>
      <c r="AG30" s="222"/>
    </row>
    <row r="31" spans="1:33">
      <c r="A31" s="876"/>
      <c r="B31" s="877" t="s">
        <v>606</v>
      </c>
      <c r="C31" s="878">
        <v>107</v>
      </c>
      <c r="D31" s="879">
        <v>13.048780487804878</v>
      </c>
      <c r="E31" s="879">
        <v>17.569786535303777</v>
      </c>
      <c r="F31" s="880">
        <v>94.088669950738918</v>
      </c>
      <c r="G31" s="866"/>
    </row>
    <row r="32" spans="1:33" ht="23">
      <c r="A32" s="876"/>
      <c r="B32" s="877" t="s">
        <v>607</v>
      </c>
      <c r="C32" s="878">
        <v>26</v>
      </c>
      <c r="D32" s="879">
        <v>3.1707317073170733</v>
      </c>
      <c r="E32" s="879">
        <v>4.2692939244663384</v>
      </c>
      <c r="F32" s="880">
        <v>98.357963875205257</v>
      </c>
      <c r="G32" s="866"/>
    </row>
    <row r="33" spans="1:43">
      <c r="A33" s="876"/>
      <c r="B33" s="877" t="s">
        <v>608</v>
      </c>
      <c r="C33" s="878">
        <v>9</v>
      </c>
      <c r="D33" s="879">
        <v>1.097560975609756</v>
      </c>
      <c r="E33" s="879">
        <v>1.4778325123152709</v>
      </c>
      <c r="F33" s="880">
        <v>99.835796387520531</v>
      </c>
      <c r="G33" s="866"/>
    </row>
    <row r="34" spans="1:43" ht="23.5">
      <c r="A34" s="876"/>
      <c r="B34" s="877" t="s">
        <v>609</v>
      </c>
      <c r="C34" s="878">
        <v>1</v>
      </c>
      <c r="D34" s="879">
        <v>0.12195121951219512</v>
      </c>
      <c r="E34" s="879">
        <v>0.16420361247947454</v>
      </c>
      <c r="F34" s="880">
        <v>100</v>
      </c>
      <c r="G34" s="866"/>
      <c r="AQ34" s="222"/>
    </row>
    <row r="35" spans="1:43">
      <c r="A35" s="876"/>
      <c r="B35" s="877" t="s">
        <v>27</v>
      </c>
      <c r="C35" s="878">
        <v>609</v>
      </c>
      <c r="D35" s="879">
        <v>74.268292682926827</v>
      </c>
      <c r="E35" s="879">
        <v>100</v>
      </c>
      <c r="F35" s="881"/>
      <c r="G35" s="866"/>
    </row>
    <row r="36" spans="1:43">
      <c r="A36" s="877" t="s">
        <v>17</v>
      </c>
      <c r="B36" s="877" t="s">
        <v>28</v>
      </c>
      <c r="C36" s="878">
        <v>211</v>
      </c>
      <c r="D36" s="879">
        <v>25.731707317073173</v>
      </c>
      <c r="E36" s="882"/>
      <c r="F36" s="881"/>
      <c r="G36" s="866"/>
    </row>
    <row r="37" spans="1:43">
      <c r="A37" s="883" t="s">
        <v>27</v>
      </c>
      <c r="B37" s="883"/>
      <c r="C37" s="884">
        <v>820</v>
      </c>
      <c r="D37" s="885">
        <v>100</v>
      </c>
      <c r="E37" s="886"/>
      <c r="F37" s="887"/>
      <c r="G37" s="866"/>
    </row>
    <row r="38" spans="1:43">
      <c r="AM38" s="318"/>
      <c r="AN38" s="35"/>
    </row>
    <row r="40" spans="1:43" ht="96" customHeight="1">
      <c r="A40" s="865" t="s">
        <v>611</v>
      </c>
      <c r="B40" s="865"/>
      <c r="C40" s="865"/>
      <c r="D40" s="865"/>
      <c r="E40" s="865"/>
      <c r="F40" s="865"/>
      <c r="G40" s="866"/>
    </row>
    <row r="41" spans="1:43" ht="24">
      <c r="A41" s="867" t="s">
        <v>0</v>
      </c>
      <c r="B41" s="867"/>
      <c r="C41" s="868" t="s">
        <v>19</v>
      </c>
      <c r="D41" s="869" t="s">
        <v>20</v>
      </c>
      <c r="E41" s="869" t="s">
        <v>21</v>
      </c>
      <c r="F41" s="870" t="s">
        <v>22</v>
      </c>
      <c r="G41" s="866"/>
    </row>
    <row r="42" spans="1:43">
      <c r="A42" s="871" t="s">
        <v>16</v>
      </c>
      <c r="B42" s="872" t="s">
        <v>604</v>
      </c>
      <c r="C42" s="873">
        <v>266</v>
      </c>
      <c r="D42" s="874">
        <v>32.439024390243901</v>
      </c>
      <c r="E42" s="874">
        <v>43.678160919540232</v>
      </c>
      <c r="F42" s="875">
        <v>43.678160919540232</v>
      </c>
      <c r="G42" s="866"/>
    </row>
    <row r="43" spans="1:43">
      <c r="A43" s="876"/>
      <c r="B43" s="877" t="s">
        <v>605</v>
      </c>
      <c r="C43" s="878">
        <v>253</v>
      </c>
      <c r="D43" s="879">
        <v>30.853658536585364</v>
      </c>
      <c r="E43" s="879">
        <v>41.543513957307063</v>
      </c>
      <c r="F43" s="880">
        <v>85.221674876847288</v>
      </c>
      <c r="G43" s="866"/>
    </row>
    <row r="44" spans="1:43">
      <c r="A44" s="876"/>
      <c r="B44" s="877" t="s">
        <v>606</v>
      </c>
      <c r="C44" s="878">
        <v>67</v>
      </c>
      <c r="D44" s="879">
        <v>8.1707317073170742</v>
      </c>
      <c r="E44" s="879">
        <v>11.001642036124796</v>
      </c>
      <c r="F44" s="880">
        <v>96.223316912972095</v>
      </c>
      <c r="G44" s="866"/>
    </row>
    <row r="45" spans="1:43" ht="23">
      <c r="A45" s="876"/>
      <c r="B45" s="877" t="s">
        <v>607</v>
      </c>
      <c r="C45" s="878">
        <v>19</v>
      </c>
      <c r="D45" s="879">
        <v>2.3170731707317072</v>
      </c>
      <c r="E45" s="879">
        <v>3.1198686371100166</v>
      </c>
      <c r="F45" s="880">
        <v>99.343185550082097</v>
      </c>
      <c r="G45" s="866"/>
    </row>
    <row r="46" spans="1:43">
      <c r="A46" s="876"/>
      <c r="B46" s="877" t="s">
        <v>608</v>
      </c>
      <c r="C46" s="878">
        <v>3</v>
      </c>
      <c r="D46" s="879">
        <v>0.36585365853658541</v>
      </c>
      <c r="E46" s="879">
        <v>0.49261083743842365</v>
      </c>
      <c r="F46" s="880">
        <v>99.835796387520531</v>
      </c>
      <c r="G46" s="866"/>
      <c r="P46" s="227"/>
      <c r="Q46" s="227"/>
      <c r="R46" s="232"/>
      <c r="S46" s="232"/>
    </row>
    <row r="47" spans="1:43" ht="23">
      <c r="A47" s="876"/>
      <c r="B47" s="877" t="s">
        <v>609</v>
      </c>
      <c r="C47" s="878">
        <v>1</v>
      </c>
      <c r="D47" s="879">
        <v>0.12195121951219512</v>
      </c>
      <c r="E47" s="879">
        <v>0.16420361247947454</v>
      </c>
      <c r="F47" s="880">
        <v>100</v>
      </c>
      <c r="G47" s="866"/>
      <c r="P47" s="227"/>
      <c r="Q47" s="227"/>
      <c r="R47" s="232"/>
      <c r="S47" s="232"/>
    </row>
    <row r="48" spans="1:43">
      <c r="A48" s="876"/>
      <c r="B48" s="877" t="s">
        <v>27</v>
      </c>
      <c r="C48" s="878">
        <v>609</v>
      </c>
      <c r="D48" s="879">
        <v>74.268292682926827</v>
      </c>
      <c r="E48" s="879">
        <v>100</v>
      </c>
      <c r="F48" s="881"/>
      <c r="G48" s="866"/>
      <c r="P48" s="227"/>
      <c r="Q48" s="227"/>
      <c r="R48" s="232"/>
      <c r="S48" s="232"/>
    </row>
    <row r="49" spans="1:19">
      <c r="A49" s="877" t="s">
        <v>17</v>
      </c>
      <c r="B49" s="877" t="s">
        <v>28</v>
      </c>
      <c r="C49" s="878">
        <v>211</v>
      </c>
      <c r="D49" s="879">
        <v>25.731707317073173</v>
      </c>
      <c r="E49" s="882"/>
      <c r="F49" s="881"/>
      <c r="G49" s="866"/>
      <c r="P49" s="227"/>
      <c r="Q49" s="227"/>
      <c r="R49" s="232"/>
      <c r="S49" s="232"/>
    </row>
    <row r="50" spans="1:19">
      <c r="A50" s="883" t="s">
        <v>27</v>
      </c>
      <c r="B50" s="883"/>
      <c r="C50" s="884">
        <v>820</v>
      </c>
      <c r="D50" s="885">
        <v>100</v>
      </c>
      <c r="E50" s="886"/>
      <c r="F50" s="887"/>
      <c r="G50" s="866"/>
      <c r="P50" s="227"/>
      <c r="Q50" s="227"/>
      <c r="R50" s="232"/>
      <c r="S50" s="232"/>
    </row>
    <row r="51" spans="1:19">
      <c r="P51" s="227"/>
      <c r="Q51" s="227"/>
      <c r="R51" s="232"/>
      <c r="S51" s="232"/>
    </row>
    <row r="52" spans="1:19">
      <c r="P52" s="227"/>
      <c r="Q52" s="227"/>
      <c r="R52" s="232"/>
      <c r="S52" s="232"/>
    </row>
    <row r="53" spans="1:19" ht="87" customHeight="1">
      <c r="A53" s="865" t="s">
        <v>612</v>
      </c>
      <c r="B53" s="865"/>
      <c r="C53" s="865"/>
      <c r="D53" s="865"/>
      <c r="E53" s="865"/>
      <c r="F53" s="865"/>
      <c r="G53" s="866"/>
      <c r="P53" s="227"/>
      <c r="Q53" s="227"/>
      <c r="R53" s="232"/>
      <c r="S53" s="232"/>
    </row>
    <row r="54" spans="1:19" ht="24">
      <c r="A54" s="867" t="s">
        <v>0</v>
      </c>
      <c r="B54" s="867"/>
      <c r="C54" s="868" t="s">
        <v>19</v>
      </c>
      <c r="D54" s="869" t="s">
        <v>20</v>
      </c>
      <c r="E54" s="869" t="s">
        <v>21</v>
      </c>
      <c r="F54" s="870" t="s">
        <v>22</v>
      </c>
      <c r="G54" s="866"/>
      <c r="P54" s="227"/>
      <c r="Q54" s="227"/>
      <c r="R54" s="232"/>
      <c r="S54" s="232"/>
    </row>
    <row r="55" spans="1:19">
      <c r="A55" s="888" t="s">
        <v>16</v>
      </c>
      <c r="B55" s="872" t="s">
        <v>604</v>
      </c>
      <c r="C55" s="873">
        <v>303</v>
      </c>
      <c r="D55" s="874">
        <v>36.951219512195124</v>
      </c>
      <c r="E55" s="874">
        <v>49.75369458128079</v>
      </c>
      <c r="F55" s="875">
        <v>49.75369458128079</v>
      </c>
      <c r="G55" s="866"/>
      <c r="P55" s="227"/>
      <c r="Q55" s="227"/>
      <c r="R55" s="232"/>
      <c r="S55" s="232"/>
    </row>
    <row r="56" spans="1:19">
      <c r="A56" s="889"/>
      <c r="B56" s="877" t="s">
        <v>605</v>
      </c>
      <c r="C56" s="878">
        <v>173</v>
      </c>
      <c r="D56" s="879">
        <v>21.097560975609756</v>
      </c>
      <c r="E56" s="879">
        <v>28.407224958949094</v>
      </c>
      <c r="F56" s="880">
        <v>78.160919540229884</v>
      </c>
      <c r="G56" s="866"/>
    </row>
    <row r="57" spans="1:19">
      <c r="A57" s="889"/>
      <c r="B57" s="877" t="s">
        <v>606</v>
      </c>
      <c r="C57" s="878">
        <v>99</v>
      </c>
      <c r="D57" s="879">
        <v>12.073170731707316</v>
      </c>
      <c r="E57" s="879">
        <v>16.256157635467979</v>
      </c>
      <c r="F57" s="880">
        <v>94.417077175697855</v>
      </c>
      <c r="G57" s="866"/>
    </row>
    <row r="58" spans="1:19" ht="23">
      <c r="A58" s="889"/>
      <c r="B58" s="877" t="s">
        <v>607</v>
      </c>
      <c r="C58" s="878">
        <v>26</v>
      </c>
      <c r="D58" s="879">
        <v>3.1707317073170733</v>
      </c>
      <c r="E58" s="879">
        <v>4.2692939244663384</v>
      </c>
      <c r="F58" s="880">
        <v>98.686371100164209</v>
      </c>
      <c r="G58" s="866"/>
    </row>
    <row r="59" spans="1:19">
      <c r="A59" s="889"/>
      <c r="B59" s="877" t="s">
        <v>608</v>
      </c>
      <c r="C59" s="878">
        <v>8</v>
      </c>
      <c r="D59" s="879">
        <v>0.97560975609756095</v>
      </c>
      <c r="E59" s="879">
        <v>1.3136288998357963</v>
      </c>
      <c r="F59" s="880">
        <v>100</v>
      </c>
      <c r="G59" s="866"/>
    </row>
    <row r="60" spans="1:19" ht="23">
      <c r="A60" s="889"/>
      <c r="B60" s="877" t="s">
        <v>609</v>
      </c>
      <c r="C60" s="8">
        <v>0</v>
      </c>
      <c r="D60" s="8">
        <v>0</v>
      </c>
      <c r="E60" s="8">
        <v>0</v>
      </c>
      <c r="F60" s="8">
        <v>0</v>
      </c>
      <c r="G60" s="866"/>
    </row>
    <row r="61" spans="1:19">
      <c r="A61" s="889"/>
      <c r="B61" s="877" t="s">
        <v>27</v>
      </c>
      <c r="C61" s="878">
        <v>609</v>
      </c>
      <c r="D61" s="879">
        <v>74.268292682926827</v>
      </c>
      <c r="E61" s="879">
        <v>100</v>
      </c>
      <c r="F61" s="881"/>
      <c r="G61" s="866"/>
    </row>
    <row r="62" spans="1:19">
      <c r="A62" s="877" t="s">
        <v>17</v>
      </c>
      <c r="B62" s="877" t="s">
        <v>28</v>
      </c>
      <c r="C62" s="878">
        <v>211</v>
      </c>
      <c r="D62" s="879">
        <v>25.731707317073173</v>
      </c>
      <c r="E62" s="882"/>
      <c r="F62" s="881"/>
      <c r="G62" s="866"/>
    </row>
    <row r="63" spans="1:19">
      <c r="A63" s="890" t="s">
        <v>27</v>
      </c>
      <c r="B63" s="890"/>
      <c r="C63" s="884">
        <v>820</v>
      </c>
      <c r="D63" s="885">
        <v>100</v>
      </c>
      <c r="E63" s="886"/>
      <c r="F63" s="887"/>
      <c r="G63" s="391"/>
    </row>
    <row r="66" spans="1:7" ht="98.25" customHeight="1">
      <c r="A66" s="865" t="s">
        <v>613</v>
      </c>
      <c r="B66" s="865"/>
      <c r="C66" s="865"/>
      <c r="D66" s="865"/>
      <c r="E66" s="865"/>
      <c r="F66" s="865"/>
      <c r="G66" s="866"/>
    </row>
    <row r="67" spans="1:7" ht="24">
      <c r="A67" s="867" t="s">
        <v>0</v>
      </c>
      <c r="B67" s="867"/>
      <c r="C67" s="868" t="s">
        <v>19</v>
      </c>
      <c r="D67" s="869" t="s">
        <v>20</v>
      </c>
      <c r="E67" s="869" t="s">
        <v>21</v>
      </c>
      <c r="F67" s="870" t="s">
        <v>22</v>
      </c>
      <c r="G67" s="866"/>
    </row>
    <row r="68" spans="1:7">
      <c r="A68" s="871" t="s">
        <v>16</v>
      </c>
      <c r="B68" s="872" t="s">
        <v>604</v>
      </c>
      <c r="C68" s="873">
        <v>255</v>
      </c>
      <c r="D68" s="874">
        <v>31.097560975609756</v>
      </c>
      <c r="E68" s="874">
        <v>42.288557213930353</v>
      </c>
      <c r="F68" s="875">
        <v>42.288557213930353</v>
      </c>
      <c r="G68" s="866"/>
    </row>
    <row r="69" spans="1:7">
      <c r="A69" s="876"/>
      <c r="B69" s="877" t="s">
        <v>605</v>
      </c>
      <c r="C69" s="878">
        <v>191</v>
      </c>
      <c r="D69" s="879">
        <v>23.292682926829269</v>
      </c>
      <c r="E69" s="879">
        <v>31.674958540630183</v>
      </c>
      <c r="F69" s="880">
        <v>73.963515754560532</v>
      </c>
      <c r="G69" s="866"/>
    </row>
    <row r="70" spans="1:7">
      <c r="A70" s="876"/>
      <c r="B70" s="877" t="s">
        <v>606</v>
      </c>
      <c r="C70" s="878">
        <v>112</v>
      </c>
      <c r="D70" s="879">
        <v>13.658536585365855</v>
      </c>
      <c r="E70" s="879">
        <v>18.573797678275287</v>
      </c>
      <c r="F70" s="880">
        <v>92.537313432835816</v>
      </c>
      <c r="G70" s="866"/>
    </row>
    <row r="71" spans="1:7" ht="23">
      <c r="A71" s="876"/>
      <c r="B71" s="877" t="s">
        <v>607</v>
      </c>
      <c r="C71" s="878">
        <v>36</v>
      </c>
      <c r="D71" s="879">
        <v>4.3902439024390238</v>
      </c>
      <c r="E71" s="879">
        <v>5.9701492537313428</v>
      </c>
      <c r="F71" s="880">
        <v>98.507462686567166</v>
      </c>
      <c r="G71" s="866"/>
    </row>
    <row r="72" spans="1:7">
      <c r="A72" s="876"/>
      <c r="B72" s="877" t="s">
        <v>608</v>
      </c>
      <c r="C72" s="878">
        <v>8</v>
      </c>
      <c r="D72" s="879">
        <v>0.97560975609756095</v>
      </c>
      <c r="E72" s="879">
        <v>1.3266998341625207</v>
      </c>
      <c r="F72" s="880">
        <v>99.834162520729691</v>
      </c>
      <c r="G72" s="866"/>
    </row>
    <row r="73" spans="1:7" ht="23">
      <c r="A73" s="876"/>
      <c r="B73" s="877" t="s">
        <v>609</v>
      </c>
      <c r="C73" s="878">
        <v>1</v>
      </c>
      <c r="D73" s="879">
        <v>0.12195121951219512</v>
      </c>
      <c r="E73" s="879">
        <v>0.16583747927031509</v>
      </c>
      <c r="F73" s="880">
        <v>100</v>
      </c>
      <c r="G73" s="866"/>
    </row>
    <row r="74" spans="1:7">
      <c r="A74" s="876"/>
      <c r="B74" s="877" t="s">
        <v>27</v>
      </c>
      <c r="C74" s="878">
        <v>603</v>
      </c>
      <c r="D74" s="879">
        <v>73.536585365853654</v>
      </c>
      <c r="E74" s="879">
        <v>100</v>
      </c>
      <c r="F74" s="881"/>
      <c r="G74" s="866"/>
    </row>
    <row r="75" spans="1:7">
      <c r="A75" s="877" t="s">
        <v>17</v>
      </c>
      <c r="B75" s="877" t="s">
        <v>28</v>
      </c>
      <c r="C75" s="878">
        <v>217</v>
      </c>
      <c r="D75" s="879">
        <v>26.463414634146343</v>
      </c>
      <c r="E75" s="882"/>
      <c r="F75" s="881"/>
      <c r="G75" s="866"/>
    </row>
    <row r="76" spans="1:7">
      <c r="A76" s="883" t="s">
        <v>27</v>
      </c>
      <c r="B76" s="883"/>
      <c r="C76" s="884">
        <v>820</v>
      </c>
      <c r="D76" s="885">
        <v>100</v>
      </c>
      <c r="E76" s="886"/>
      <c r="F76" s="887"/>
      <c r="G76" s="866"/>
    </row>
    <row r="79" spans="1:7" ht="67.5" customHeight="1">
      <c r="A79" s="865" t="s">
        <v>614</v>
      </c>
      <c r="B79" s="865"/>
      <c r="C79" s="865"/>
      <c r="D79" s="865"/>
      <c r="E79" s="865"/>
      <c r="F79" s="865"/>
      <c r="G79" s="866"/>
    </row>
    <row r="80" spans="1:7" ht="24">
      <c r="A80" s="867" t="s">
        <v>0</v>
      </c>
      <c r="B80" s="867"/>
      <c r="C80" s="868" t="s">
        <v>19</v>
      </c>
      <c r="D80" s="869" t="s">
        <v>20</v>
      </c>
      <c r="E80" s="869" t="s">
        <v>21</v>
      </c>
      <c r="F80" s="870" t="s">
        <v>22</v>
      </c>
      <c r="G80" s="866"/>
    </row>
    <row r="81" spans="1:7">
      <c r="A81" s="871" t="s">
        <v>16</v>
      </c>
      <c r="B81" s="872" t="s">
        <v>604</v>
      </c>
      <c r="C81" s="873">
        <v>307</v>
      </c>
      <c r="D81" s="874">
        <v>37.439024390243901</v>
      </c>
      <c r="E81" s="874">
        <v>49.918699186991873</v>
      </c>
      <c r="F81" s="875">
        <v>49.918699186991873</v>
      </c>
      <c r="G81" s="866"/>
    </row>
    <row r="82" spans="1:7">
      <c r="A82" s="876"/>
      <c r="B82" s="877" t="s">
        <v>605</v>
      </c>
      <c r="C82" s="878">
        <v>184</v>
      </c>
      <c r="D82" s="879">
        <v>22.439024390243905</v>
      </c>
      <c r="E82" s="879">
        <v>29.918699186991869</v>
      </c>
      <c r="F82" s="880">
        <v>79.837398373983731</v>
      </c>
      <c r="G82" s="866"/>
    </row>
    <row r="83" spans="1:7">
      <c r="A83" s="876"/>
      <c r="B83" s="877" t="s">
        <v>606</v>
      </c>
      <c r="C83" s="878">
        <v>89</v>
      </c>
      <c r="D83" s="879">
        <v>10.853658536585366</v>
      </c>
      <c r="E83" s="879">
        <v>14.471544715447154</v>
      </c>
      <c r="F83" s="880">
        <v>94.308943089430898</v>
      </c>
      <c r="G83" s="866"/>
    </row>
    <row r="84" spans="1:7" ht="23">
      <c r="A84" s="876"/>
      <c r="B84" s="877" t="s">
        <v>607</v>
      </c>
      <c r="C84" s="878">
        <v>29</v>
      </c>
      <c r="D84" s="879">
        <v>3.5365853658536581</v>
      </c>
      <c r="E84" s="879">
        <v>4.7154471544715451</v>
      </c>
      <c r="F84" s="880">
        <v>99.024390243902445</v>
      </c>
      <c r="G84" s="866"/>
    </row>
    <row r="85" spans="1:7">
      <c r="A85" s="876"/>
      <c r="B85" s="877" t="s">
        <v>608</v>
      </c>
      <c r="C85" s="878">
        <v>5</v>
      </c>
      <c r="D85" s="879">
        <v>0.6097560975609756</v>
      </c>
      <c r="E85" s="879">
        <v>0.81300813008130091</v>
      </c>
      <c r="F85" s="880">
        <v>99.837398373983746</v>
      </c>
      <c r="G85" s="866"/>
    </row>
    <row r="86" spans="1:7" ht="23">
      <c r="A86" s="876"/>
      <c r="B86" s="877" t="s">
        <v>609</v>
      </c>
      <c r="C86" s="878">
        <v>1</v>
      </c>
      <c r="D86" s="879">
        <v>0.12195121951219512</v>
      </c>
      <c r="E86" s="879">
        <v>0.16260162601626016</v>
      </c>
      <c r="F86" s="880">
        <v>100</v>
      </c>
      <c r="G86" s="866"/>
    </row>
    <row r="87" spans="1:7">
      <c r="A87" s="876"/>
      <c r="B87" s="877" t="s">
        <v>27</v>
      </c>
      <c r="C87" s="878">
        <v>615</v>
      </c>
      <c r="D87" s="879">
        <v>75</v>
      </c>
      <c r="E87" s="879">
        <v>100</v>
      </c>
      <c r="F87" s="881"/>
      <c r="G87" s="866"/>
    </row>
    <row r="88" spans="1:7">
      <c r="A88" s="877" t="s">
        <v>17</v>
      </c>
      <c r="B88" s="877" t="s">
        <v>28</v>
      </c>
      <c r="C88" s="878">
        <v>205</v>
      </c>
      <c r="D88" s="879">
        <v>25</v>
      </c>
      <c r="E88" s="882"/>
      <c r="F88" s="881"/>
      <c r="G88" s="866"/>
    </row>
    <row r="89" spans="1:7">
      <c r="A89" s="883" t="s">
        <v>27</v>
      </c>
      <c r="B89" s="883"/>
      <c r="C89" s="884">
        <v>820</v>
      </c>
      <c r="D89" s="885">
        <v>100</v>
      </c>
      <c r="E89" s="886"/>
      <c r="F89" s="887"/>
      <c r="G89" s="866"/>
    </row>
    <row r="92" spans="1:7" ht="62.5" customHeight="1">
      <c r="A92" s="865" t="s">
        <v>615</v>
      </c>
      <c r="B92" s="865"/>
      <c r="C92" s="865"/>
      <c r="D92" s="865"/>
      <c r="E92" s="865"/>
      <c r="F92" s="865"/>
      <c r="G92" s="866"/>
    </row>
    <row r="93" spans="1:7" ht="24">
      <c r="A93" s="867" t="s">
        <v>0</v>
      </c>
      <c r="B93" s="867"/>
      <c r="C93" s="868" t="s">
        <v>19</v>
      </c>
      <c r="D93" s="869" t="s">
        <v>20</v>
      </c>
      <c r="E93" s="869" t="s">
        <v>21</v>
      </c>
      <c r="F93" s="870" t="s">
        <v>22</v>
      </c>
      <c r="G93" s="866"/>
    </row>
    <row r="94" spans="1:7">
      <c r="A94" s="871" t="s">
        <v>16</v>
      </c>
      <c r="B94" s="872" t="s">
        <v>604</v>
      </c>
      <c r="C94" s="873">
        <v>96</v>
      </c>
      <c r="D94" s="874">
        <v>11.707317073170733</v>
      </c>
      <c r="E94" s="874">
        <v>17.454545454545457</v>
      </c>
      <c r="F94" s="875">
        <v>17.454545454545457</v>
      </c>
      <c r="G94" s="866"/>
    </row>
    <row r="95" spans="1:7">
      <c r="A95" s="876"/>
      <c r="B95" s="877" t="s">
        <v>605</v>
      </c>
      <c r="C95" s="878">
        <v>186</v>
      </c>
      <c r="D95" s="879">
        <v>22.682926829268293</v>
      </c>
      <c r="E95" s="879">
        <v>33.81818181818182</v>
      </c>
      <c r="F95" s="880">
        <v>51.272727272727266</v>
      </c>
      <c r="G95" s="866"/>
    </row>
    <row r="96" spans="1:7">
      <c r="A96" s="876"/>
      <c r="B96" s="877" t="s">
        <v>606</v>
      </c>
      <c r="C96" s="878">
        <v>187</v>
      </c>
      <c r="D96" s="879">
        <v>22.804878048780488</v>
      </c>
      <c r="E96" s="879">
        <v>34</v>
      </c>
      <c r="F96" s="880">
        <v>85.27272727272728</v>
      </c>
      <c r="G96" s="866"/>
    </row>
    <row r="97" spans="1:7" ht="23">
      <c r="A97" s="876"/>
      <c r="B97" s="877" t="s">
        <v>607</v>
      </c>
      <c r="C97" s="878">
        <v>59</v>
      </c>
      <c r="D97" s="879">
        <v>7.1951219512195115</v>
      </c>
      <c r="E97" s="879">
        <v>10.727272727272727</v>
      </c>
      <c r="F97" s="880">
        <v>96</v>
      </c>
      <c r="G97" s="866"/>
    </row>
    <row r="98" spans="1:7">
      <c r="A98" s="876"/>
      <c r="B98" s="877" t="s">
        <v>608</v>
      </c>
      <c r="C98" s="878">
        <v>15</v>
      </c>
      <c r="D98" s="879">
        <v>1.8292682926829267</v>
      </c>
      <c r="E98" s="879">
        <v>2.7272727272727271</v>
      </c>
      <c r="F98" s="880">
        <v>98.727272727272734</v>
      </c>
      <c r="G98" s="866"/>
    </row>
    <row r="99" spans="1:7" ht="23">
      <c r="A99" s="876"/>
      <c r="B99" s="877" t="s">
        <v>609</v>
      </c>
      <c r="C99" s="878">
        <v>7</v>
      </c>
      <c r="D99" s="879">
        <v>0.85365853658536595</v>
      </c>
      <c r="E99" s="879">
        <v>1.2727272727272727</v>
      </c>
      <c r="F99" s="880">
        <v>100</v>
      </c>
      <c r="G99" s="866"/>
    </row>
    <row r="100" spans="1:7">
      <c r="A100" s="876"/>
      <c r="B100" s="877" t="s">
        <v>27</v>
      </c>
      <c r="C100" s="878">
        <v>550</v>
      </c>
      <c r="D100" s="879">
        <v>67.073170731707322</v>
      </c>
      <c r="E100" s="879">
        <v>100</v>
      </c>
      <c r="F100" s="881"/>
      <c r="G100" s="866"/>
    </row>
    <row r="101" spans="1:7">
      <c r="A101" s="877" t="s">
        <v>17</v>
      </c>
      <c r="B101" s="877" t="s">
        <v>28</v>
      </c>
      <c r="C101" s="878">
        <v>270</v>
      </c>
      <c r="D101" s="879">
        <v>32.926829268292686</v>
      </c>
      <c r="E101" s="882"/>
      <c r="F101" s="881"/>
      <c r="G101" s="866"/>
    </row>
    <row r="102" spans="1:7">
      <c r="A102" s="883" t="s">
        <v>27</v>
      </c>
      <c r="B102" s="883"/>
      <c r="C102" s="884">
        <v>820</v>
      </c>
      <c r="D102" s="885">
        <v>100</v>
      </c>
      <c r="E102" s="886"/>
      <c r="F102" s="887"/>
      <c r="G102" s="866"/>
    </row>
    <row r="105" spans="1:7" ht="72" customHeight="1">
      <c r="A105" s="865" t="s">
        <v>616</v>
      </c>
      <c r="B105" s="865"/>
      <c r="C105" s="865"/>
      <c r="D105" s="865"/>
      <c r="E105" s="865"/>
      <c r="F105" s="865"/>
      <c r="G105" s="866"/>
    </row>
    <row r="106" spans="1:7" ht="24">
      <c r="A106" s="867" t="s">
        <v>0</v>
      </c>
      <c r="B106" s="867"/>
      <c r="C106" s="868" t="s">
        <v>19</v>
      </c>
      <c r="D106" s="869" t="s">
        <v>20</v>
      </c>
      <c r="E106" s="869" t="s">
        <v>21</v>
      </c>
      <c r="F106" s="870" t="s">
        <v>22</v>
      </c>
      <c r="G106" s="866"/>
    </row>
    <row r="107" spans="1:7">
      <c r="A107" s="871" t="s">
        <v>16</v>
      </c>
      <c r="B107" s="872" t="s">
        <v>604</v>
      </c>
      <c r="C107" s="873">
        <v>111</v>
      </c>
      <c r="D107" s="874">
        <v>13.536585365853659</v>
      </c>
      <c r="E107" s="874">
        <v>19.270833333333336</v>
      </c>
      <c r="F107" s="875">
        <v>19.270833333333336</v>
      </c>
      <c r="G107" s="866"/>
    </row>
    <row r="108" spans="1:7">
      <c r="A108" s="876"/>
      <c r="B108" s="877" t="s">
        <v>605</v>
      </c>
      <c r="C108" s="878">
        <v>177</v>
      </c>
      <c r="D108" s="879">
        <v>21.585365853658537</v>
      </c>
      <c r="E108" s="879">
        <v>30.729166666666668</v>
      </c>
      <c r="F108" s="880">
        <v>50</v>
      </c>
      <c r="G108" s="866"/>
    </row>
    <row r="109" spans="1:7">
      <c r="A109" s="876"/>
      <c r="B109" s="877" t="s">
        <v>606</v>
      </c>
      <c r="C109" s="878">
        <v>185</v>
      </c>
      <c r="D109" s="879">
        <v>22.560975609756099</v>
      </c>
      <c r="E109" s="879">
        <v>32.118055555555557</v>
      </c>
      <c r="F109" s="880">
        <v>82.118055555555557</v>
      </c>
      <c r="G109" s="866"/>
    </row>
    <row r="110" spans="1:7" ht="23">
      <c r="A110" s="876"/>
      <c r="B110" s="877" t="s">
        <v>607</v>
      </c>
      <c r="C110" s="878">
        <v>72</v>
      </c>
      <c r="D110" s="879">
        <v>8.7804878048780477</v>
      </c>
      <c r="E110" s="879">
        <v>12.5</v>
      </c>
      <c r="F110" s="880">
        <v>94.618055555555557</v>
      </c>
      <c r="G110" s="866"/>
    </row>
    <row r="111" spans="1:7">
      <c r="A111" s="876"/>
      <c r="B111" s="877" t="s">
        <v>608</v>
      </c>
      <c r="C111" s="878">
        <v>19</v>
      </c>
      <c r="D111" s="879">
        <v>2.3170731707317072</v>
      </c>
      <c r="E111" s="879">
        <v>3.2986111111111112</v>
      </c>
      <c r="F111" s="880">
        <v>97.916666666666657</v>
      </c>
      <c r="G111" s="866"/>
    </row>
    <row r="112" spans="1:7" ht="23">
      <c r="A112" s="876"/>
      <c r="B112" s="877" t="s">
        <v>609</v>
      </c>
      <c r="C112" s="878">
        <v>12</v>
      </c>
      <c r="D112" s="879">
        <v>1.4634146341463417</v>
      </c>
      <c r="E112" s="879">
        <v>2.083333333333333</v>
      </c>
      <c r="F112" s="880">
        <v>100</v>
      </c>
      <c r="G112" s="866"/>
    </row>
    <row r="113" spans="1:7">
      <c r="A113" s="876"/>
      <c r="B113" s="877" t="s">
        <v>27</v>
      </c>
      <c r="C113" s="878">
        <v>576</v>
      </c>
      <c r="D113" s="879">
        <v>70.243902439024382</v>
      </c>
      <c r="E113" s="879">
        <v>100</v>
      </c>
      <c r="F113" s="881"/>
      <c r="G113" s="866"/>
    </row>
    <row r="114" spans="1:7">
      <c r="A114" s="877" t="s">
        <v>17</v>
      </c>
      <c r="B114" s="877" t="s">
        <v>28</v>
      </c>
      <c r="C114" s="878">
        <v>244</v>
      </c>
      <c r="D114" s="879">
        <v>29.756097560975608</v>
      </c>
      <c r="E114" s="882"/>
      <c r="F114" s="881"/>
      <c r="G114" s="866"/>
    </row>
    <row r="115" spans="1:7">
      <c r="A115" s="883" t="s">
        <v>27</v>
      </c>
      <c r="B115" s="883"/>
      <c r="C115" s="884">
        <v>820</v>
      </c>
      <c r="D115" s="885">
        <v>100</v>
      </c>
      <c r="E115" s="886"/>
      <c r="F115" s="887"/>
      <c r="G115" s="866"/>
    </row>
    <row r="118" spans="1:7" ht="89.25" customHeight="1">
      <c r="A118" s="865" t="s">
        <v>617</v>
      </c>
      <c r="B118" s="865"/>
      <c r="C118" s="865"/>
      <c r="D118" s="865"/>
      <c r="E118" s="865"/>
      <c r="F118" s="865"/>
      <c r="G118" s="866"/>
    </row>
    <row r="119" spans="1:7" ht="24">
      <c r="A119" s="867" t="s">
        <v>0</v>
      </c>
      <c r="B119" s="867"/>
      <c r="C119" s="868" t="s">
        <v>19</v>
      </c>
      <c r="D119" s="869" t="s">
        <v>20</v>
      </c>
      <c r="E119" s="869" t="s">
        <v>21</v>
      </c>
      <c r="F119" s="870" t="s">
        <v>22</v>
      </c>
      <c r="G119" s="866"/>
    </row>
    <row r="120" spans="1:7">
      <c r="A120" s="888" t="s">
        <v>16</v>
      </c>
      <c r="B120" s="872" t="s">
        <v>604</v>
      </c>
      <c r="C120" s="873">
        <v>284</v>
      </c>
      <c r="D120" s="874">
        <v>34.634146341463413</v>
      </c>
      <c r="E120" s="874">
        <v>45.806451612903224</v>
      </c>
      <c r="F120" s="875">
        <v>45.806451612903224</v>
      </c>
      <c r="G120" s="866"/>
    </row>
    <row r="121" spans="1:7">
      <c r="A121" s="889"/>
      <c r="B121" s="877" t="s">
        <v>605</v>
      </c>
      <c r="C121" s="878">
        <v>249</v>
      </c>
      <c r="D121" s="879">
        <v>30.365853658536583</v>
      </c>
      <c r="E121" s="879">
        <v>40.161290322580648</v>
      </c>
      <c r="F121" s="880">
        <v>85.967741935483872</v>
      </c>
      <c r="G121" s="866"/>
    </row>
    <row r="122" spans="1:7">
      <c r="A122" s="889"/>
      <c r="B122" s="877" t="s">
        <v>606</v>
      </c>
      <c r="C122" s="878">
        <v>73</v>
      </c>
      <c r="D122" s="879">
        <v>8.9024390243902438</v>
      </c>
      <c r="E122" s="879">
        <v>11.774193548387096</v>
      </c>
      <c r="F122" s="880">
        <v>97.741935483870961</v>
      </c>
      <c r="G122" s="866"/>
    </row>
    <row r="123" spans="1:7" ht="23">
      <c r="A123" s="889"/>
      <c r="B123" s="877" t="s">
        <v>607</v>
      </c>
      <c r="C123" s="878">
        <v>12</v>
      </c>
      <c r="D123" s="879">
        <v>1.4634146341463417</v>
      </c>
      <c r="E123" s="879">
        <v>1.935483870967742</v>
      </c>
      <c r="F123" s="880">
        <v>99.677419354838719</v>
      </c>
      <c r="G123" s="866"/>
    </row>
    <row r="124" spans="1:7">
      <c r="A124" s="889"/>
      <c r="B124" s="877" t="s">
        <v>608</v>
      </c>
      <c r="C124" s="8">
        <v>0</v>
      </c>
      <c r="D124" s="8">
        <v>0</v>
      </c>
      <c r="E124" s="8">
        <v>0</v>
      </c>
      <c r="F124" s="8">
        <v>0</v>
      </c>
      <c r="G124" s="866"/>
    </row>
    <row r="125" spans="1:7" ht="23">
      <c r="A125" s="889"/>
      <c r="B125" s="877" t="s">
        <v>609</v>
      </c>
      <c r="C125" s="878">
        <v>2</v>
      </c>
      <c r="D125" s="879">
        <v>0.24390243902439024</v>
      </c>
      <c r="E125" s="879">
        <v>0.32258064516129031</v>
      </c>
      <c r="F125" s="880">
        <v>100</v>
      </c>
      <c r="G125" s="866"/>
    </row>
    <row r="126" spans="1:7">
      <c r="A126" s="889"/>
      <c r="B126" s="877" t="s">
        <v>27</v>
      </c>
      <c r="C126" s="878">
        <v>620</v>
      </c>
      <c r="D126" s="879">
        <v>75.609756097560975</v>
      </c>
      <c r="E126" s="879">
        <v>100</v>
      </c>
      <c r="F126" s="881"/>
      <c r="G126" s="866"/>
    </row>
    <row r="127" spans="1:7">
      <c r="A127" s="877" t="s">
        <v>17</v>
      </c>
      <c r="B127" s="877" t="s">
        <v>28</v>
      </c>
      <c r="C127" s="878">
        <v>200</v>
      </c>
      <c r="D127" s="879">
        <v>24.390243902439025</v>
      </c>
      <c r="E127" s="882"/>
      <c r="F127" s="881"/>
      <c r="G127" s="866"/>
    </row>
    <row r="128" spans="1:7">
      <c r="A128" s="890" t="s">
        <v>27</v>
      </c>
      <c r="B128" s="890"/>
      <c r="C128" s="884">
        <v>820</v>
      </c>
      <c r="D128" s="885">
        <v>100</v>
      </c>
      <c r="E128" s="886"/>
      <c r="F128" s="887"/>
      <c r="G128" s="391"/>
    </row>
    <row r="131" spans="1:7" ht="70.5" customHeight="1">
      <c r="A131" s="865" t="s">
        <v>618</v>
      </c>
      <c r="B131" s="865"/>
      <c r="C131" s="865"/>
      <c r="D131" s="865"/>
      <c r="E131" s="865"/>
      <c r="F131" s="865"/>
      <c r="G131" s="866"/>
    </row>
    <row r="132" spans="1:7" ht="24">
      <c r="A132" s="867" t="s">
        <v>0</v>
      </c>
      <c r="B132" s="867"/>
      <c r="C132" s="868" t="s">
        <v>19</v>
      </c>
      <c r="D132" s="869" t="s">
        <v>20</v>
      </c>
      <c r="E132" s="869" t="s">
        <v>21</v>
      </c>
      <c r="F132" s="870" t="s">
        <v>22</v>
      </c>
      <c r="G132" s="866"/>
    </row>
    <row r="133" spans="1:7">
      <c r="A133" s="871" t="s">
        <v>16</v>
      </c>
      <c r="B133" s="872" t="s">
        <v>604</v>
      </c>
      <c r="C133" s="873">
        <v>416</v>
      </c>
      <c r="D133" s="874">
        <v>50.731707317073173</v>
      </c>
      <c r="E133" s="874">
        <v>68.085106382978722</v>
      </c>
      <c r="F133" s="875">
        <v>68.085106382978722</v>
      </c>
      <c r="G133" s="866"/>
    </row>
    <row r="134" spans="1:7">
      <c r="A134" s="876"/>
      <c r="B134" s="877" t="s">
        <v>605</v>
      </c>
      <c r="C134" s="878">
        <v>151</v>
      </c>
      <c r="D134" s="879">
        <v>18.414634146341463</v>
      </c>
      <c r="E134" s="879">
        <v>24.713584288052374</v>
      </c>
      <c r="F134" s="880">
        <v>92.798690671031096</v>
      </c>
      <c r="G134" s="866"/>
    </row>
    <row r="135" spans="1:7">
      <c r="A135" s="876"/>
      <c r="B135" s="877" t="s">
        <v>606</v>
      </c>
      <c r="C135" s="878">
        <v>35</v>
      </c>
      <c r="D135" s="879">
        <v>4.2682926829268295</v>
      </c>
      <c r="E135" s="879">
        <v>5.728314238952537</v>
      </c>
      <c r="F135" s="880">
        <v>98.527004909983631</v>
      </c>
      <c r="G135" s="866"/>
    </row>
    <row r="136" spans="1:7" ht="23">
      <c r="A136" s="876"/>
      <c r="B136" s="877" t="s">
        <v>607</v>
      </c>
      <c r="C136" s="878">
        <v>6</v>
      </c>
      <c r="D136" s="879">
        <v>0.73170731707317083</v>
      </c>
      <c r="E136" s="879">
        <v>0.98199672667757776</v>
      </c>
      <c r="F136" s="880">
        <v>99.50900163666121</v>
      </c>
      <c r="G136" s="866"/>
    </row>
    <row r="137" spans="1:7">
      <c r="A137" s="876"/>
      <c r="B137" s="877" t="s">
        <v>608</v>
      </c>
      <c r="C137" s="878">
        <v>2</v>
      </c>
      <c r="D137" s="879">
        <v>0.24390243902439024</v>
      </c>
      <c r="E137" s="879">
        <v>0.32733224222585927</v>
      </c>
      <c r="F137" s="880">
        <v>99.836333878887075</v>
      </c>
      <c r="G137" s="866"/>
    </row>
    <row r="138" spans="1:7" ht="23">
      <c r="A138" s="876"/>
      <c r="B138" s="877" t="s">
        <v>609</v>
      </c>
      <c r="C138" s="878">
        <v>1</v>
      </c>
      <c r="D138" s="879">
        <v>0.12195121951219512</v>
      </c>
      <c r="E138" s="879">
        <v>0.16366612111292964</v>
      </c>
      <c r="F138" s="880">
        <v>100</v>
      </c>
      <c r="G138" s="866"/>
    </row>
    <row r="139" spans="1:7">
      <c r="A139" s="876"/>
      <c r="B139" s="877" t="s">
        <v>27</v>
      </c>
      <c r="C139" s="878">
        <v>611</v>
      </c>
      <c r="D139" s="879">
        <v>74.512195121951223</v>
      </c>
      <c r="E139" s="879">
        <v>100</v>
      </c>
      <c r="F139" s="881"/>
      <c r="G139" s="866"/>
    </row>
    <row r="140" spans="1:7">
      <c r="A140" s="877" t="s">
        <v>17</v>
      </c>
      <c r="B140" s="877" t="s">
        <v>28</v>
      </c>
      <c r="C140" s="878">
        <v>209</v>
      </c>
      <c r="D140" s="879">
        <v>25.487804878048781</v>
      </c>
      <c r="E140" s="882"/>
      <c r="F140" s="881"/>
      <c r="G140" s="866"/>
    </row>
    <row r="141" spans="1:7">
      <c r="A141" s="883" t="s">
        <v>27</v>
      </c>
      <c r="B141" s="883"/>
      <c r="C141" s="884">
        <v>820</v>
      </c>
      <c r="D141" s="885">
        <v>100</v>
      </c>
      <c r="E141" s="886"/>
      <c r="F141" s="887"/>
      <c r="G141" s="866"/>
    </row>
    <row r="144" spans="1:7" ht="66.650000000000006" customHeight="1">
      <c r="A144" s="865" t="s">
        <v>619</v>
      </c>
      <c r="B144" s="865"/>
      <c r="C144" s="865"/>
      <c r="D144" s="865"/>
      <c r="E144" s="865"/>
      <c r="F144" s="865"/>
      <c r="G144" s="866"/>
    </row>
    <row r="145" spans="1:7" ht="24">
      <c r="A145" s="867" t="s">
        <v>0</v>
      </c>
      <c r="B145" s="867"/>
      <c r="C145" s="868" t="s">
        <v>19</v>
      </c>
      <c r="D145" s="869" t="s">
        <v>20</v>
      </c>
      <c r="E145" s="869" t="s">
        <v>21</v>
      </c>
      <c r="F145" s="870" t="s">
        <v>22</v>
      </c>
      <c r="G145" s="866"/>
    </row>
    <row r="146" spans="1:7">
      <c r="A146" s="871" t="s">
        <v>16</v>
      </c>
      <c r="B146" s="872" t="s">
        <v>604</v>
      </c>
      <c r="C146" s="873">
        <v>469</v>
      </c>
      <c r="D146" s="874">
        <v>57.195121951219505</v>
      </c>
      <c r="E146" s="874">
        <v>74.800637958532704</v>
      </c>
      <c r="F146" s="875">
        <v>74.800637958532704</v>
      </c>
      <c r="G146" s="866"/>
    </row>
    <row r="147" spans="1:7">
      <c r="A147" s="876"/>
      <c r="B147" s="877" t="s">
        <v>605</v>
      </c>
      <c r="C147" s="878">
        <v>117</v>
      </c>
      <c r="D147" s="879">
        <v>14.268292682926829</v>
      </c>
      <c r="E147" s="879">
        <v>18.660287081339714</v>
      </c>
      <c r="F147" s="880">
        <v>93.460925039872407</v>
      </c>
      <c r="G147" s="866"/>
    </row>
    <row r="148" spans="1:7">
      <c r="A148" s="876"/>
      <c r="B148" s="877" t="s">
        <v>606</v>
      </c>
      <c r="C148" s="878">
        <v>32</v>
      </c>
      <c r="D148" s="879">
        <v>3.9024390243902438</v>
      </c>
      <c r="E148" s="879">
        <v>5.1036682615629987</v>
      </c>
      <c r="F148" s="880">
        <v>98.564593301435409</v>
      </c>
      <c r="G148" s="866"/>
    </row>
    <row r="149" spans="1:7" ht="23">
      <c r="A149" s="876"/>
      <c r="B149" s="877" t="s">
        <v>607</v>
      </c>
      <c r="C149" s="878">
        <v>5</v>
      </c>
      <c r="D149" s="879">
        <v>0.6097560975609756</v>
      </c>
      <c r="E149" s="879">
        <v>0.79744816586921841</v>
      </c>
      <c r="F149" s="880">
        <v>99.362041467304635</v>
      </c>
      <c r="G149" s="866"/>
    </row>
    <row r="150" spans="1:7">
      <c r="A150" s="876"/>
      <c r="B150" s="877" t="s">
        <v>608</v>
      </c>
      <c r="C150" s="878">
        <v>3</v>
      </c>
      <c r="D150" s="879">
        <v>0.36585365853658541</v>
      </c>
      <c r="E150" s="879">
        <v>0.4784688995215311</v>
      </c>
      <c r="F150" s="880">
        <v>99.840510366826152</v>
      </c>
      <c r="G150" s="866"/>
    </row>
    <row r="151" spans="1:7" ht="23">
      <c r="A151" s="876"/>
      <c r="B151" s="877" t="s">
        <v>609</v>
      </c>
      <c r="C151" s="878">
        <v>1</v>
      </c>
      <c r="D151" s="879">
        <v>0.12195121951219512</v>
      </c>
      <c r="E151" s="879">
        <v>0.15948963317384371</v>
      </c>
      <c r="F151" s="880">
        <v>100</v>
      </c>
      <c r="G151" s="866"/>
    </row>
    <row r="152" spans="1:7">
      <c r="A152" s="876"/>
      <c r="B152" s="877" t="s">
        <v>27</v>
      </c>
      <c r="C152" s="878">
        <v>627</v>
      </c>
      <c r="D152" s="879">
        <v>76.463414634146346</v>
      </c>
      <c r="E152" s="879">
        <v>100</v>
      </c>
      <c r="F152" s="881"/>
      <c r="G152" s="866"/>
    </row>
    <row r="153" spans="1:7">
      <c r="A153" s="877" t="s">
        <v>17</v>
      </c>
      <c r="B153" s="877" t="s">
        <v>28</v>
      </c>
      <c r="C153" s="878">
        <v>193</v>
      </c>
      <c r="D153" s="879">
        <v>23.536585365853657</v>
      </c>
      <c r="E153" s="882"/>
      <c r="F153" s="881"/>
      <c r="G153" s="866"/>
    </row>
    <row r="154" spans="1:7">
      <c r="A154" s="883" t="s">
        <v>27</v>
      </c>
      <c r="B154" s="883"/>
      <c r="C154" s="884">
        <v>820</v>
      </c>
      <c r="D154" s="885">
        <v>100</v>
      </c>
      <c r="E154" s="886"/>
      <c r="F154" s="887"/>
      <c r="G154" s="866"/>
    </row>
    <row r="157" spans="1:7" ht="75" customHeight="1">
      <c r="A157" s="865" t="s">
        <v>620</v>
      </c>
      <c r="B157" s="865"/>
      <c r="C157" s="865"/>
      <c r="D157" s="865"/>
      <c r="E157" s="865"/>
      <c r="F157" s="865"/>
      <c r="G157" s="866"/>
    </row>
    <row r="158" spans="1:7" ht="24">
      <c r="A158" s="867" t="s">
        <v>0</v>
      </c>
      <c r="B158" s="867"/>
      <c r="C158" s="868" t="s">
        <v>19</v>
      </c>
      <c r="D158" s="869" t="s">
        <v>20</v>
      </c>
      <c r="E158" s="869" t="s">
        <v>21</v>
      </c>
      <c r="F158" s="870" t="s">
        <v>22</v>
      </c>
      <c r="G158" s="866"/>
    </row>
    <row r="159" spans="1:7">
      <c r="A159" s="871" t="s">
        <v>16</v>
      </c>
      <c r="B159" s="872" t="s">
        <v>604</v>
      </c>
      <c r="C159" s="873">
        <v>392</v>
      </c>
      <c r="D159" s="874">
        <v>47.804878048780488</v>
      </c>
      <c r="E159" s="874">
        <v>63.947797716150077</v>
      </c>
      <c r="F159" s="875">
        <v>63.947797716150077</v>
      </c>
      <c r="G159" s="866"/>
    </row>
    <row r="160" spans="1:7">
      <c r="A160" s="876"/>
      <c r="B160" s="877" t="s">
        <v>605</v>
      </c>
      <c r="C160" s="878">
        <v>167</v>
      </c>
      <c r="D160" s="879">
        <v>20.365853658536583</v>
      </c>
      <c r="E160" s="879">
        <v>27.24306688417618</v>
      </c>
      <c r="F160" s="880">
        <v>91.190864600326265</v>
      </c>
      <c r="G160" s="866"/>
    </row>
    <row r="161" spans="1:7">
      <c r="A161" s="876"/>
      <c r="B161" s="877" t="s">
        <v>606</v>
      </c>
      <c r="C161" s="878">
        <v>40</v>
      </c>
      <c r="D161" s="879">
        <v>4.8780487804878048</v>
      </c>
      <c r="E161" s="879">
        <v>6.5252854812398038</v>
      </c>
      <c r="F161" s="880">
        <v>97.71615008156607</v>
      </c>
      <c r="G161" s="866"/>
    </row>
    <row r="162" spans="1:7" ht="23">
      <c r="A162" s="876"/>
      <c r="B162" s="877" t="s">
        <v>607</v>
      </c>
      <c r="C162" s="878">
        <v>5</v>
      </c>
      <c r="D162" s="879">
        <v>0.6097560975609756</v>
      </c>
      <c r="E162" s="879">
        <v>0.81566068515497547</v>
      </c>
      <c r="F162" s="880">
        <v>98.531810766721037</v>
      </c>
      <c r="G162" s="866"/>
    </row>
    <row r="163" spans="1:7">
      <c r="A163" s="876"/>
      <c r="B163" s="877" t="s">
        <v>608</v>
      </c>
      <c r="C163" s="878">
        <v>7</v>
      </c>
      <c r="D163" s="879">
        <v>0.85365853658536595</v>
      </c>
      <c r="E163" s="879">
        <v>1.1419249592169658</v>
      </c>
      <c r="F163" s="880">
        <v>99.673735725938002</v>
      </c>
      <c r="G163" s="866"/>
    </row>
    <row r="164" spans="1:7" ht="23">
      <c r="A164" s="876"/>
      <c r="B164" s="877" t="s">
        <v>609</v>
      </c>
      <c r="C164" s="878">
        <v>2</v>
      </c>
      <c r="D164" s="879">
        <v>0.24390243902439024</v>
      </c>
      <c r="E164" s="879">
        <v>0.32626427406199021</v>
      </c>
      <c r="F164" s="880">
        <v>100</v>
      </c>
      <c r="G164" s="866"/>
    </row>
    <row r="165" spans="1:7">
      <c r="A165" s="876"/>
      <c r="B165" s="877" t="s">
        <v>27</v>
      </c>
      <c r="C165" s="878">
        <v>613</v>
      </c>
      <c r="D165" s="879">
        <v>74.756097560975604</v>
      </c>
      <c r="E165" s="879">
        <v>100</v>
      </c>
      <c r="F165" s="881"/>
      <c r="G165" s="866"/>
    </row>
    <row r="166" spans="1:7">
      <c r="A166" s="877" t="s">
        <v>17</v>
      </c>
      <c r="B166" s="877" t="s">
        <v>28</v>
      </c>
      <c r="C166" s="878">
        <v>207</v>
      </c>
      <c r="D166" s="879">
        <v>25.243902439024389</v>
      </c>
      <c r="E166" s="882"/>
      <c r="F166" s="881"/>
      <c r="G166" s="866"/>
    </row>
    <row r="167" spans="1:7">
      <c r="A167" s="883" t="s">
        <v>27</v>
      </c>
      <c r="B167" s="883"/>
      <c r="C167" s="884">
        <v>820</v>
      </c>
      <c r="D167" s="885">
        <v>100</v>
      </c>
      <c r="E167" s="886"/>
      <c r="F167" s="887"/>
      <c r="G167" s="866"/>
    </row>
    <row r="170" spans="1:7" ht="81.75" customHeight="1">
      <c r="A170" s="865" t="s">
        <v>621</v>
      </c>
      <c r="B170" s="865"/>
      <c r="C170" s="865"/>
      <c r="D170" s="865"/>
      <c r="E170" s="865"/>
      <c r="F170" s="865"/>
      <c r="G170" s="866"/>
    </row>
    <row r="171" spans="1:7" ht="24">
      <c r="A171" s="867" t="s">
        <v>0</v>
      </c>
      <c r="B171" s="867"/>
      <c r="C171" s="868" t="s">
        <v>19</v>
      </c>
      <c r="D171" s="869" t="s">
        <v>20</v>
      </c>
      <c r="E171" s="869" t="s">
        <v>21</v>
      </c>
      <c r="F171" s="870" t="s">
        <v>22</v>
      </c>
      <c r="G171" s="866"/>
    </row>
    <row r="172" spans="1:7">
      <c r="A172" s="871" t="s">
        <v>16</v>
      </c>
      <c r="B172" s="872" t="s">
        <v>604</v>
      </c>
      <c r="C172" s="873">
        <v>346</v>
      </c>
      <c r="D172" s="874">
        <v>42.195121951219512</v>
      </c>
      <c r="E172" s="874">
        <v>58.249158249158249</v>
      </c>
      <c r="F172" s="875">
        <v>58.249158249158249</v>
      </c>
      <c r="G172" s="866"/>
    </row>
    <row r="173" spans="1:7">
      <c r="A173" s="876"/>
      <c r="B173" s="877" t="s">
        <v>605</v>
      </c>
      <c r="C173" s="878">
        <v>149</v>
      </c>
      <c r="D173" s="879">
        <v>18.170731707317074</v>
      </c>
      <c r="E173" s="879">
        <v>25.084175084175087</v>
      </c>
      <c r="F173" s="880">
        <v>83.333333333333343</v>
      </c>
      <c r="G173" s="866"/>
    </row>
    <row r="174" spans="1:7">
      <c r="A174" s="876"/>
      <c r="B174" s="877" t="s">
        <v>606</v>
      </c>
      <c r="C174" s="878">
        <v>66</v>
      </c>
      <c r="D174" s="879">
        <v>8.0487804878048781</v>
      </c>
      <c r="E174" s="879">
        <v>11.111111111111111</v>
      </c>
      <c r="F174" s="880">
        <v>94.444444444444443</v>
      </c>
      <c r="G174" s="866"/>
    </row>
    <row r="175" spans="1:7" ht="23">
      <c r="A175" s="876"/>
      <c r="B175" s="877" t="s">
        <v>607</v>
      </c>
      <c r="C175" s="878">
        <v>18</v>
      </c>
      <c r="D175" s="879">
        <v>2.1951219512195119</v>
      </c>
      <c r="E175" s="879">
        <v>3.0303030303030303</v>
      </c>
      <c r="F175" s="880">
        <v>97.474747474747474</v>
      </c>
      <c r="G175" s="866"/>
    </row>
    <row r="176" spans="1:7">
      <c r="A176" s="876"/>
      <c r="B176" s="877" t="s">
        <v>608</v>
      </c>
      <c r="C176" s="878">
        <v>9</v>
      </c>
      <c r="D176" s="879">
        <v>1.097560975609756</v>
      </c>
      <c r="E176" s="879">
        <v>1.5151515151515151</v>
      </c>
      <c r="F176" s="880">
        <v>98.98989898989899</v>
      </c>
      <c r="G176" s="866"/>
    </row>
    <row r="177" spans="1:7" ht="23">
      <c r="A177" s="876"/>
      <c r="B177" s="877" t="s">
        <v>609</v>
      </c>
      <c r="C177" s="878">
        <v>6</v>
      </c>
      <c r="D177" s="879">
        <v>0.73170731707317083</v>
      </c>
      <c r="E177" s="879">
        <v>1.0101010101010102</v>
      </c>
      <c r="F177" s="880">
        <v>100</v>
      </c>
      <c r="G177" s="866"/>
    </row>
    <row r="178" spans="1:7">
      <c r="A178" s="876"/>
      <c r="B178" s="877" t="s">
        <v>27</v>
      </c>
      <c r="C178" s="878">
        <v>594</v>
      </c>
      <c r="D178" s="879">
        <v>72.439024390243901</v>
      </c>
      <c r="E178" s="879">
        <v>100</v>
      </c>
      <c r="F178" s="881"/>
      <c r="G178" s="866"/>
    </row>
    <row r="179" spans="1:7">
      <c r="A179" s="877" t="s">
        <v>17</v>
      </c>
      <c r="B179" s="877" t="s">
        <v>28</v>
      </c>
      <c r="C179" s="878">
        <v>226</v>
      </c>
      <c r="D179" s="879">
        <v>27.560975609756099</v>
      </c>
      <c r="E179" s="882"/>
      <c r="F179" s="881"/>
      <c r="G179" s="866"/>
    </row>
    <row r="180" spans="1:7">
      <c r="A180" s="883" t="s">
        <v>27</v>
      </c>
      <c r="B180" s="883"/>
      <c r="C180" s="884">
        <v>820</v>
      </c>
      <c r="D180" s="885">
        <v>100</v>
      </c>
      <c r="E180" s="886"/>
      <c r="F180" s="887"/>
      <c r="G180" s="866"/>
    </row>
    <row r="183" spans="1:7" ht="62.15" customHeight="1">
      <c r="A183" s="865" t="s">
        <v>622</v>
      </c>
      <c r="B183" s="865"/>
      <c r="C183" s="865"/>
      <c r="D183" s="865"/>
      <c r="E183" s="865"/>
      <c r="F183" s="865"/>
      <c r="G183" s="866"/>
    </row>
    <row r="184" spans="1:7" ht="24">
      <c r="A184" s="867" t="s">
        <v>0</v>
      </c>
      <c r="B184" s="867"/>
      <c r="C184" s="868" t="s">
        <v>19</v>
      </c>
      <c r="D184" s="869" t="s">
        <v>20</v>
      </c>
      <c r="E184" s="869" t="s">
        <v>21</v>
      </c>
      <c r="F184" s="870" t="s">
        <v>22</v>
      </c>
      <c r="G184" s="866"/>
    </row>
    <row r="185" spans="1:7">
      <c r="A185" s="871" t="s">
        <v>16</v>
      </c>
      <c r="B185" s="872" t="s">
        <v>604</v>
      </c>
      <c r="C185" s="873">
        <v>193</v>
      </c>
      <c r="D185" s="874">
        <v>23.536585365853657</v>
      </c>
      <c r="E185" s="874">
        <v>34.280639431616336</v>
      </c>
      <c r="F185" s="875">
        <v>34.280639431616336</v>
      </c>
      <c r="G185" s="866"/>
    </row>
    <row r="186" spans="1:7">
      <c r="A186" s="876"/>
      <c r="B186" s="877" t="s">
        <v>605</v>
      </c>
      <c r="C186" s="878">
        <v>141</v>
      </c>
      <c r="D186" s="879">
        <v>17.195121951219512</v>
      </c>
      <c r="E186" s="879">
        <v>25.044404973357015</v>
      </c>
      <c r="F186" s="880">
        <v>59.325044404973362</v>
      </c>
      <c r="G186" s="866"/>
    </row>
    <row r="187" spans="1:7">
      <c r="A187" s="876"/>
      <c r="B187" s="877" t="s">
        <v>606</v>
      </c>
      <c r="C187" s="878">
        <v>128</v>
      </c>
      <c r="D187" s="879">
        <v>15.609756097560975</v>
      </c>
      <c r="E187" s="879">
        <v>22.735346358792185</v>
      </c>
      <c r="F187" s="880">
        <v>82.06039076376554</v>
      </c>
      <c r="G187" s="866"/>
    </row>
    <row r="188" spans="1:7" ht="23">
      <c r="A188" s="876"/>
      <c r="B188" s="877" t="s">
        <v>607</v>
      </c>
      <c r="C188" s="878">
        <v>57</v>
      </c>
      <c r="D188" s="879">
        <v>6.9512195121951228</v>
      </c>
      <c r="E188" s="879">
        <v>10.124333925399645</v>
      </c>
      <c r="F188" s="880">
        <v>92.184724689165193</v>
      </c>
      <c r="G188" s="866"/>
    </row>
    <row r="189" spans="1:7">
      <c r="A189" s="876"/>
      <c r="B189" s="877" t="s">
        <v>608</v>
      </c>
      <c r="C189" s="878">
        <v>22</v>
      </c>
      <c r="D189" s="879">
        <v>2.6829268292682928</v>
      </c>
      <c r="E189" s="879">
        <v>3.9076376554174073</v>
      </c>
      <c r="F189" s="880">
        <v>96.092362344582597</v>
      </c>
      <c r="G189" s="866"/>
    </row>
    <row r="190" spans="1:7" ht="23">
      <c r="A190" s="876"/>
      <c r="B190" s="877" t="s">
        <v>609</v>
      </c>
      <c r="C190" s="878">
        <v>22</v>
      </c>
      <c r="D190" s="879">
        <v>2.6829268292682928</v>
      </c>
      <c r="E190" s="879">
        <v>3.9076376554174073</v>
      </c>
      <c r="F190" s="880">
        <v>100</v>
      </c>
      <c r="G190" s="866"/>
    </row>
    <row r="191" spans="1:7">
      <c r="A191" s="876"/>
      <c r="B191" s="877" t="s">
        <v>27</v>
      </c>
      <c r="C191" s="878">
        <v>563</v>
      </c>
      <c r="D191" s="879">
        <v>68.658536585365866</v>
      </c>
      <c r="E191" s="879">
        <v>100</v>
      </c>
      <c r="F191" s="881"/>
      <c r="G191" s="866"/>
    </row>
    <row r="192" spans="1:7">
      <c r="A192" s="877" t="s">
        <v>17</v>
      </c>
      <c r="B192" s="877" t="s">
        <v>28</v>
      </c>
      <c r="C192" s="878">
        <v>257</v>
      </c>
      <c r="D192" s="879">
        <v>31.341463414634145</v>
      </c>
      <c r="E192" s="882"/>
      <c r="F192" s="881"/>
      <c r="G192" s="866"/>
    </row>
    <row r="193" spans="1:25">
      <c r="A193" s="883" t="s">
        <v>27</v>
      </c>
      <c r="B193" s="883"/>
      <c r="C193" s="884">
        <v>820</v>
      </c>
      <c r="D193" s="885">
        <v>100</v>
      </c>
      <c r="E193" s="886"/>
      <c r="F193" s="887"/>
      <c r="G193" s="866"/>
    </row>
    <row r="199" spans="1:25">
      <c r="A199" s="19" t="s">
        <v>174</v>
      </c>
    </row>
    <row r="200" spans="1:25">
      <c r="A200" s="8" t="s">
        <v>718</v>
      </c>
    </row>
    <row r="202" spans="1:25" ht="87">
      <c r="B202" s="221" t="s">
        <v>461</v>
      </c>
      <c r="C202" s="221" t="s">
        <v>638</v>
      </c>
      <c r="D202" s="221" t="s">
        <v>463</v>
      </c>
      <c r="E202" s="221" t="s">
        <v>464</v>
      </c>
      <c r="F202" s="221" t="s">
        <v>465</v>
      </c>
      <c r="G202" s="221" t="s">
        <v>466</v>
      </c>
      <c r="H202" s="221" t="s">
        <v>467</v>
      </c>
      <c r="I202" s="221" t="s">
        <v>468</v>
      </c>
      <c r="J202" s="221" t="s">
        <v>469</v>
      </c>
      <c r="K202" s="221" t="s">
        <v>470</v>
      </c>
      <c r="L202" s="221" t="s">
        <v>471</v>
      </c>
      <c r="M202" s="221" t="s">
        <v>472</v>
      </c>
      <c r="N202" s="221" t="s">
        <v>473</v>
      </c>
      <c r="O202" s="221" t="s">
        <v>474</v>
      </c>
      <c r="P202" s="221" t="s">
        <v>475</v>
      </c>
      <c r="R202" s="221"/>
      <c r="Y202" s="221"/>
    </row>
    <row r="203" spans="1:25">
      <c r="A203" s="223" t="s">
        <v>639</v>
      </c>
      <c r="B203" s="224">
        <v>83.901515151515156</v>
      </c>
      <c r="C203" s="224">
        <v>94.380165289256183</v>
      </c>
      <c r="D203" s="224">
        <v>94.088669950738918</v>
      </c>
      <c r="E203" s="224">
        <v>96.223316912972081</v>
      </c>
      <c r="F203" s="224">
        <v>94.41707717569787</v>
      </c>
      <c r="G203" s="224">
        <v>92.537313432835816</v>
      </c>
      <c r="H203" s="224">
        <v>94.308943089430898</v>
      </c>
      <c r="I203" s="224">
        <v>85.27272727272728</v>
      </c>
      <c r="J203" s="224">
        <v>82.118055555555557</v>
      </c>
      <c r="K203" s="224">
        <v>97.741935483870975</v>
      </c>
      <c r="L203" s="224">
        <v>98.527004909983631</v>
      </c>
      <c r="M203" s="224">
        <v>98.564593301435423</v>
      </c>
      <c r="N203" s="224">
        <v>97.716150081566056</v>
      </c>
      <c r="O203" s="224">
        <v>94.444444444444457</v>
      </c>
      <c r="P203" s="224">
        <v>82.06039076376554</v>
      </c>
      <c r="R203" s="309"/>
      <c r="Y203" s="309"/>
    </row>
    <row r="204" spans="1:25">
      <c r="A204" s="8" t="s">
        <v>641</v>
      </c>
      <c r="B204" s="381">
        <v>83.2</v>
      </c>
      <c r="C204" s="381">
        <v>67.7</v>
      </c>
      <c r="D204" s="381">
        <v>15.2</v>
      </c>
      <c r="E204" s="381">
        <v>23.5</v>
      </c>
      <c r="F204" s="381">
        <v>33</v>
      </c>
      <c r="G204" s="381">
        <v>17.599999999999998</v>
      </c>
      <c r="H204" s="381">
        <v>38</v>
      </c>
      <c r="I204" s="381">
        <v>5.0999999999999996</v>
      </c>
      <c r="J204" s="381">
        <v>20.3</v>
      </c>
      <c r="K204" s="381">
        <v>68.100000000000009</v>
      </c>
      <c r="L204" s="381">
        <v>32.5</v>
      </c>
      <c r="M204" s="381">
        <v>93.5</v>
      </c>
      <c r="N204" s="381">
        <v>28.4</v>
      </c>
      <c r="O204" s="381">
        <v>27.1</v>
      </c>
      <c r="P204" s="381">
        <v>31.1</v>
      </c>
      <c r="Q204" s="892"/>
      <c r="R204" s="891"/>
      <c r="S204" s="311"/>
      <c r="T204" s="311"/>
      <c r="U204" s="311"/>
      <c r="V204" s="311"/>
      <c r="W204" s="311"/>
      <c r="X204" s="311"/>
      <c r="Y204" s="891"/>
    </row>
    <row r="205" spans="1:25">
      <c r="A205" s="8" t="s">
        <v>642</v>
      </c>
      <c r="B205" s="20">
        <f>B203-B204</f>
        <v>0.70151515151515298</v>
      </c>
      <c r="C205" s="20">
        <f t="shared" ref="C205:H205" si="2">C203-C204</f>
        <v>26.68016528925618</v>
      </c>
      <c r="D205" s="320">
        <f t="shared" si="2"/>
        <v>78.888669950738915</v>
      </c>
      <c r="E205" s="320">
        <f t="shared" si="2"/>
        <v>72.723316912972081</v>
      </c>
      <c r="F205" s="320">
        <f t="shared" si="2"/>
        <v>61.41707717569787</v>
      </c>
      <c r="G205" s="320">
        <f t="shared" si="2"/>
        <v>74.937313432835822</v>
      </c>
      <c r="H205" s="320">
        <f t="shared" si="2"/>
        <v>56.308943089430898</v>
      </c>
      <c r="I205" s="320">
        <f t="shared" ref="I205:P205" si="3">I203-I204</f>
        <v>80.172727272727286</v>
      </c>
      <c r="J205" s="320">
        <f t="shared" si="3"/>
        <v>61.81805555555556</v>
      </c>
      <c r="K205" s="20">
        <f t="shared" si="3"/>
        <v>29.641935483870967</v>
      </c>
      <c r="L205" s="320">
        <f t="shared" si="3"/>
        <v>66.027004909983631</v>
      </c>
      <c r="M205" s="20">
        <f t="shared" si="3"/>
        <v>5.0645933014354227</v>
      </c>
      <c r="N205" s="320">
        <f t="shared" si="3"/>
        <v>69.316150081566065</v>
      </c>
      <c r="O205" s="320">
        <f t="shared" si="3"/>
        <v>67.344444444444463</v>
      </c>
      <c r="P205" s="320">
        <f t="shared" si="3"/>
        <v>50.960390763765538</v>
      </c>
      <c r="Q205" s="311"/>
      <c r="R205" s="893"/>
      <c r="S205" s="311"/>
      <c r="T205" s="311"/>
      <c r="U205" s="311"/>
      <c r="V205" s="311"/>
      <c r="W205" s="311"/>
      <c r="X205" s="311"/>
      <c r="Y205" s="893"/>
    </row>
    <row r="206" spans="1:25">
      <c r="B206" s="316"/>
      <c r="C206" s="317"/>
      <c r="D206" s="318"/>
      <c r="E206" s="318"/>
      <c r="F206" s="319"/>
      <c r="G206" s="319"/>
      <c r="H206" s="319"/>
      <c r="I206" s="319"/>
      <c r="J206" s="319"/>
      <c r="K206" s="319"/>
      <c r="L206" s="318"/>
      <c r="M206" s="318"/>
      <c r="N206" s="318"/>
      <c r="O206" s="318"/>
      <c r="P206" s="318"/>
      <c r="Q206" s="316"/>
      <c r="R206" s="316"/>
      <c r="S206" s="316"/>
      <c r="T206" s="864"/>
      <c r="U206" s="864"/>
      <c r="V206" s="864"/>
      <c r="W206" s="864"/>
      <c r="X206" s="864"/>
      <c r="Y206" s="864"/>
    </row>
    <row r="207" spans="1:25">
      <c r="A207" s="8" t="s">
        <v>643</v>
      </c>
      <c r="Q207" s="311"/>
      <c r="R207" s="891"/>
      <c r="S207" s="891"/>
      <c r="T207" s="311"/>
      <c r="U207" s="311"/>
      <c r="V207" s="311"/>
      <c r="W207" s="311"/>
      <c r="X207" s="891"/>
      <c r="Y207" s="891"/>
    </row>
    <row r="208" spans="1:25">
      <c r="R208" s="285"/>
      <c r="S208" s="285"/>
      <c r="X208" s="285"/>
      <c r="Y208" s="285"/>
    </row>
    <row r="209" spans="5:6">
      <c r="E209" s="227"/>
      <c r="F209" s="232"/>
    </row>
    <row r="210" spans="5:6">
      <c r="E210" s="227"/>
      <c r="F210" s="232"/>
    </row>
    <row r="211" spans="5:6">
      <c r="E211" s="227"/>
      <c r="F211" s="232"/>
    </row>
    <row r="212" spans="5:6">
      <c r="E212" s="227"/>
      <c r="F212" s="232"/>
    </row>
    <row r="213" spans="5:6">
      <c r="E213" s="227"/>
      <c r="F213" s="232"/>
    </row>
    <row r="214" spans="5:6">
      <c r="E214" s="227"/>
      <c r="F214" s="232"/>
    </row>
  </sheetData>
  <mergeCells count="71">
    <mergeCell ref="A183:F183"/>
    <mergeCell ref="A184:B184"/>
    <mergeCell ref="A185:A191"/>
    <mergeCell ref="A193:B193"/>
    <mergeCell ref="A167:B167"/>
    <mergeCell ref="A170:F170"/>
    <mergeCell ref="A171:B171"/>
    <mergeCell ref="A172:A178"/>
    <mergeCell ref="A180:B180"/>
    <mergeCell ref="A146:A152"/>
    <mergeCell ref="A154:B154"/>
    <mergeCell ref="A157:F157"/>
    <mergeCell ref="A158:B158"/>
    <mergeCell ref="A159:A165"/>
    <mergeCell ref="A119:B119"/>
    <mergeCell ref="A131:F131"/>
    <mergeCell ref="A132:B132"/>
    <mergeCell ref="A105:F105"/>
    <mergeCell ref="A106:B106"/>
    <mergeCell ref="A107:A113"/>
    <mergeCell ref="A115:B115"/>
    <mergeCell ref="A118:F118"/>
    <mergeCell ref="A89:B89"/>
    <mergeCell ref="A92:F92"/>
    <mergeCell ref="A93:B93"/>
    <mergeCell ref="A94:A100"/>
    <mergeCell ref="A102:B102"/>
    <mergeCell ref="A68:A74"/>
    <mergeCell ref="A76:B76"/>
    <mergeCell ref="A79:F79"/>
    <mergeCell ref="A80:B80"/>
    <mergeCell ref="A81:A87"/>
    <mergeCell ref="A50:B50"/>
    <mergeCell ref="A53:F53"/>
    <mergeCell ref="A54:B54"/>
    <mergeCell ref="A29:A35"/>
    <mergeCell ref="A37:B37"/>
    <mergeCell ref="A40:F40"/>
    <mergeCell ref="A41:B41"/>
    <mergeCell ref="A42:A48"/>
    <mergeCell ref="A15:B15"/>
    <mergeCell ref="A16:A22"/>
    <mergeCell ref="A24:B24"/>
    <mergeCell ref="A27:F27"/>
    <mergeCell ref="A28:B28"/>
    <mergeCell ref="A1:F1"/>
    <mergeCell ref="A2:B2"/>
    <mergeCell ref="A3:A9"/>
    <mergeCell ref="A11:B11"/>
    <mergeCell ref="A14:F14"/>
    <mergeCell ref="Q2:R2"/>
    <mergeCell ref="O2:P2"/>
    <mergeCell ref="M2:N2"/>
    <mergeCell ref="K2:L2"/>
    <mergeCell ref="I2:J2"/>
    <mergeCell ref="AA2:AB2"/>
    <mergeCell ref="Y2:Z2"/>
    <mergeCell ref="W2:X2"/>
    <mergeCell ref="U2:V2"/>
    <mergeCell ref="S2:T2"/>
    <mergeCell ref="AK2:AL2"/>
    <mergeCell ref="AI2:AJ2"/>
    <mergeCell ref="AG2:AH2"/>
    <mergeCell ref="AE2:AF2"/>
    <mergeCell ref="AC2:AD2"/>
    <mergeCell ref="A66:F66"/>
    <mergeCell ref="A67:B67"/>
    <mergeCell ref="A133:A139"/>
    <mergeCell ref="A141:B141"/>
    <mergeCell ref="A144:F144"/>
    <mergeCell ref="A145:B145"/>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8"/>
  <sheetViews>
    <sheetView zoomScale="85" zoomScaleNormal="85" workbookViewId="0">
      <selection sqref="A1:F1"/>
    </sheetView>
  </sheetViews>
  <sheetFormatPr baseColWidth="10" defaultColWidth="10.81640625" defaultRowHeight="14.5"/>
  <cols>
    <col min="1" max="16384" width="10.81640625" style="8"/>
  </cols>
  <sheetData>
    <row r="1" spans="1:90" ht="52.5" customHeight="1">
      <c r="A1" s="894" t="s">
        <v>246</v>
      </c>
      <c r="B1" s="894"/>
      <c r="C1" s="894"/>
      <c r="D1" s="894"/>
      <c r="E1" s="894"/>
      <c r="F1" s="894"/>
      <c r="G1" s="89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row>
    <row r="2" spans="1:90" ht="24.75" customHeight="1">
      <c r="A2" s="896" t="s">
        <v>0</v>
      </c>
      <c r="B2" s="896"/>
      <c r="C2" s="897" t="s">
        <v>19</v>
      </c>
      <c r="D2" s="898" t="s">
        <v>20</v>
      </c>
      <c r="E2" s="898" t="s">
        <v>21</v>
      </c>
      <c r="F2" s="899" t="s">
        <v>22</v>
      </c>
      <c r="G2" s="895"/>
      <c r="H2" s="2" t="s">
        <v>715</v>
      </c>
      <c r="I2" s="2" t="s">
        <v>333</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row>
    <row r="3" spans="1:90">
      <c r="A3" s="900" t="s">
        <v>16</v>
      </c>
      <c r="B3" s="901" t="s">
        <v>126</v>
      </c>
      <c r="C3" s="902">
        <v>40</v>
      </c>
      <c r="D3" s="903">
        <v>4.8780487804878048</v>
      </c>
      <c r="E3" s="903">
        <v>6.2893081761006293</v>
      </c>
      <c r="F3" s="904">
        <v>6.2893081761006293</v>
      </c>
      <c r="G3" s="895"/>
      <c r="H3" s="903">
        <v>6.2893081761006293</v>
      </c>
      <c r="I3" s="321">
        <v>7.5880052151238591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row>
    <row r="4" spans="1:90" ht="36" customHeight="1">
      <c r="A4" s="905"/>
      <c r="B4" s="906" t="s">
        <v>484</v>
      </c>
      <c r="C4" s="907">
        <v>83</v>
      </c>
      <c r="D4" s="908">
        <v>10.121951219512196</v>
      </c>
      <c r="E4" s="908">
        <v>13.050314465408805</v>
      </c>
      <c r="F4" s="909">
        <v>19.339622641509436</v>
      </c>
      <c r="G4" s="895"/>
      <c r="H4" s="908">
        <v>13.050314465408805</v>
      </c>
      <c r="I4" s="322">
        <v>16.271186440677965</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ht="36" customHeight="1">
      <c r="A5" s="905"/>
      <c r="B5" s="906" t="s">
        <v>485</v>
      </c>
      <c r="C5" s="907">
        <v>88</v>
      </c>
      <c r="D5" s="908">
        <v>10.731707317073171</v>
      </c>
      <c r="E5" s="908">
        <v>13.836477987421384</v>
      </c>
      <c r="F5" s="909">
        <v>33.176100628930818</v>
      </c>
      <c r="G5" s="895"/>
      <c r="H5" s="908">
        <v>13.836477987421384</v>
      </c>
      <c r="I5" s="322">
        <v>15.410691003911342</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0" ht="36" customHeight="1">
      <c r="A6" s="905"/>
      <c r="B6" s="906" t="s">
        <v>486</v>
      </c>
      <c r="C6" s="907">
        <v>95</v>
      </c>
      <c r="D6" s="908">
        <v>11.585365853658537</v>
      </c>
      <c r="E6" s="908">
        <v>14.937106918238992</v>
      </c>
      <c r="F6" s="909">
        <v>48.113207547169814</v>
      </c>
      <c r="G6" s="895"/>
      <c r="H6" s="908">
        <v>14.937106918238992</v>
      </c>
      <c r="I6" s="322">
        <v>16.766623207301173</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0" ht="36" customHeight="1">
      <c r="A7" s="905"/>
      <c r="B7" s="906" t="s">
        <v>644</v>
      </c>
      <c r="C7" s="907">
        <v>189</v>
      </c>
      <c r="D7" s="908">
        <v>23.04878048780488</v>
      </c>
      <c r="E7" s="908">
        <v>29.716981132075471</v>
      </c>
      <c r="F7" s="909">
        <v>77.830188679245282</v>
      </c>
      <c r="G7" s="895"/>
      <c r="H7" s="908">
        <v>29.716981132075471</v>
      </c>
      <c r="I7" s="322">
        <v>25.215123859191657</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row>
    <row r="8" spans="1:90" ht="36" customHeight="1">
      <c r="A8" s="905"/>
      <c r="B8" s="906" t="s">
        <v>645</v>
      </c>
      <c r="C8" s="907">
        <v>65</v>
      </c>
      <c r="D8" s="908">
        <v>7.9268292682926829</v>
      </c>
      <c r="E8" s="908">
        <v>10.220125786163523</v>
      </c>
      <c r="F8" s="909">
        <v>88.050314465408803</v>
      </c>
      <c r="G8" s="895"/>
      <c r="H8" s="908">
        <v>10.220125786163523</v>
      </c>
      <c r="I8" s="322">
        <v>9.1786179921773137</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row>
    <row r="9" spans="1:90" ht="23">
      <c r="A9" s="905"/>
      <c r="B9" s="906" t="s">
        <v>646</v>
      </c>
      <c r="C9" s="907">
        <v>76</v>
      </c>
      <c r="D9" s="908">
        <v>9.2682926829268286</v>
      </c>
      <c r="E9" s="908">
        <v>11.949685534591195</v>
      </c>
      <c r="F9" s="909">
        <v>100</v>
      </c>
      <c r="G9" s="895"/>
      <c r="H9" s="908">
        <v>11.949685534591195</v>
      </c>
      <c r="I9" s="322">
        <v>9.5697522816166884</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row>
    <row r="10" spans="1:90">
      <c r="A10" s="905"/>
      <c r="B10" s="906" t="s">
        <v>27</v>
      </c>
      <c r="C10" s="907">
        <v>636</v>
      </c>
      <c r="D10" s="908">
        <v>77.560975609756099</v>
      </c>
      <c r="E10" s="908">
        <v>100</v>
      </c>
      <c r="F10" s="910"/>
      <c r="G10" s="895"/>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c r="A11" s="906" t="s">
        <v>17</v>
      </c>
      <c r="B11" s="906" t="s">
        <v>28</v>
      </c>
      <c r="C11" s="907">
        <v>184</v>
      </c>
      <c r="D11" s="908">
        <v>22.439024390243905</v>
      </c>
      <c r="E11" s="911"/>
      <c r="F11" s="910"/>
      <c r="G11" s="895"/>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row>
    <row r="12" spans="1:90">
      <c r="A12" s="912" t="s">
        <v>27</v>
      </c>
      <c r="B12" s="912"/>
      <c r="C12" s="913">
        <v>820</v>
      </c>
      <c r="D12" s="914">
        <v>100</v>
      </c>
      <c r="E12" s="915"/>
      <c r="F12" s="916"/>
      <c r="G12" s="895"/>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row>
    <row r="13" spans="1:90">
      <c r="E13" s="20"/>
    </row>
    <row r="14" spans="1:90">
      <c r="D14" s="8" t="s">
        <v>647</v>
      </c>
      <c r="E14" s="20">
        <f>100-E3</f>
        <v>93.710691823899367</v>
      </c>
    </row>
    <row r="15" spans="1:90">
      <c r="D15" s="8" t="s">
        <v>648</v>
      </c>
      <c r="E15" s="28">
        <f>SUM(E6:E9)</f>
        <v>66.823899371069174</v>
      </c>
    </row>
    <row r="17" spans="1:1">
      <c r="A17" s="19" t="s">
        <v>174</v>
      </c>
    </row>
    <row r="18" spans="1:1">
      <c r="A18" s="8" t="s">
        <v>718</v>
      </c>
    </row>
  </sheetData>
  <mergeCells count="4">
    <mergeCell ref="A1:F1"/>
    <mergeCell ref="A2:B2"/>
    <mergeCell ref="A3:A10"/>
    <mergeCell ref="A12:B1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7"/>
  <sheetViews>
    <sheetView zoomScaleNormal="100" workbookViewId="0"/>
  </sheetViews>
  <sheetFormatPr baseColWidth="10" defaultColWidth="10.81640625" defaultRowHeight="14.5"/>
  <cols>
    <col min="1" max="22" width="10.81640625" style="8"/>
    <col min="23" max="23" width="39.54296875" style="8" bestFit="1" customWidth="1"/>
    <col min="24" max="16384" width="10.81640625" style="8"/>
  </cols>
  <sheetData>
    <row r="1" spans="1:98">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c r="A3" s="9" t="s">
        <v>18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spans="1:98">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ht="15" customHeight="1">
      <c r="A5" s="589" t="s">
        <v>1</v>
      </c>
      <c r="B5" s="589"/>
      <c r="C5" s="589"/>
      <c r="D5" s="589"/>
      <c r="E5" s="589"/>
      <c r="F5" s="589"/>
      <c r="G5" s="46"/>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24">
      <c r="A6" s="590" t="s">
        <v>0</v>
      </c>
      <c r="B6" s="590"/>
      <c r="C6" s="47" t="s">
        <v>19</v>
      </c>
      <c r="D6" s="48" t="s">
        <v>20</v>
      </c>
      <c r="E6" s="48" t="s">
        <v>21</v>
      </c>
      <c r="F6" s="49" t="s">
        <v>22</v>
      </c>
      <c r="G6" s="46"/>
      <c r="H6" s="7"/>
      <c r="I6" s="7" t="s">
        <v>715</v>
      </c>
      <c r="J6" s="7" t="s">
        <v>333</v>
      </c>
      <c r="K6" s="7" t="s">
        <v>691</v>
      </c>
      <c r="L6" s="7"/>
      <c r="M6" s="7"/>
      <c r="N6" s="7"/>
      <c r="O6" s="7"/>
      <c r="P6" s="7"/>
      <c r="Q6" s="7"/>
      <c r="R6" s="7"/>
      <c r="S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ht="23">
      <c r="A7" s="591" t="s">
        <v>16</v>
      </c>
      <c r="B7" s="397" t="s">
        <v>329</v>
      </c>
      <c r="C7" s="51">
        <v>41</v>
      </c>
      <c r="D7" s="50">
        <v>5</v>
      </c>
      <c r="E7" s="50">
        <v>5.0122249388753062</v>
      </c>
      <c r="F7" s="52">
        <v>5.0122249388753062</v>
      </c>
      <c r="G7" s="46"/>
      <c r="H7" s="11" t="s">
        <v>23</v>
      </c>
      <c r="I7" s="421">
        <v>5.0122249388753062</v>
      </c>
      <c r="J7" s="20">
        <v>9.020993556433174</v>
      </c>
      <c r="K7" s="20">
        <v>4.9135715365620118</v>
      </c>
      <c r="L7" s="7"/>
      <c r="M7" s="348"/>
      <c r="N7" s="7"/>
      <c r="O7" s="7"/>
      <c r="P7" s="7"/>
      <c r="Q7" s="2"/>
      <c r="R7" s="7"/>
      <c r="S7" s="7"/>
      <c r="T7" s="2"/>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8">
      <c r="A8" s="592"/>
      <c r="B8" s="398" t="s">
        <v>330</v>
      </c>
      <c r="C8" s="53">
        <v>142</v>
      </c>
      <c r="D8" s="54">
        <v>17.317073170731707</v>
      </c>
      <c r="E8" s="54">
        <v>17.359413202933986</v>
      </c>
      <c r="F8" s="55">
        <v>22.371638141809292</v>
      </c>
      <c r="G8" s="46"/>
      <c r="H8" s="12" t="s">
        <v>24</v>
      </c>
      <c r="I8" s="422">
        <v>17.359413202933986</v>
      </c>
      <c r="J8" s="20">
        <v>23.965911452920391</v>
      </c>
      <c r="K8" s="20">
        <v>20.080129012750088</v>
      </c>
      <c r="L8" s="7"/>
      <c r="M8" s="348"/>
      <c r="N8" s="7"/>
      <c r="O8" s="7"/>
      <c r="P8" s="7"/>
      <c r="Q8" s="7"/>
      <c r="R8" s="13"/>
      <c r="S8" s="7"/>
      <c r="T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spans="1:98">
      <c r="A9" s="592"/>
      <c r="B9" s="398" t="s">
        <v>331</v>
      </c>
      <c r="C9" s="53">
        <v>241</v>
      </c>
      <c r="D9" s="54">
        <v>29.390243902439021</v>
      </c>
      <c r="E9" s="54">
        <v>29.462102689486553</v>
      </c>
      <c r="F9" s="55">
        <v>51.833740831295842</v>
      </c>
      <c r="G9" s="46"/>
      <c r="H9" s="12" t="s">
        <v>25</v>
      </c>
      <c r="I9" s="422">
        <v>29.462102689486553</v>
      </c>
      <c r="J9" s="20">
        <v>26.688838079401371</v>
      </c>
      <c r="K9" s="20">
        <v>26.115002771758299</v>
      </c>
      <c r="L9" s="7"/>
      <c r="M9" s="348"/>
      <c r="N9" s="7"/>
      <c r="O9" s="7"/>
      <c r="P9" s="7"/>
      <c r="Q9" s="7"/>
      <c r="R9" s="13"/>
      <c r="S9" s="7"/>
      <c r="T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0" spans="1:98" ht="23">
      <c r="A10" s="592"/>
      <c r="B10" s="398" t="s">
        <v>332</v>
      </c>
      <c r="C10" s="53">
        <v>394</v>
      </c>
      <c r="D10" s="54">
        <v>48.048780487804876</v>
      </c>
      <c r="E10" s="54">
        <v>48.166259168704158</v>
      </c>
      <c r="F10" s="55">
        <v>100</v>
      </c>
      <c r="G10" s="46"/>
      <c r="H10" s="12" t="s">
        <v>26</v>
      </c>
      <c r="I10" s="422">
        <v>48.166259168704158</v>
      </c>
      <c r="J10" s="20">
        <v>40.324256911245065</v>
      </c>
      <c r="K10" s="20">
        <v>48.891296678929599</v>
      </c>
      <c r="L10" s="7"/>
      <c r="M10" s="348"/>
      <c r="N10" s="7"/>
      <c r="O10" s="7"/>
      <c r="P10" s="7"/>
      <c r="Q10" s="7"/>
      <c r="R10" s="13"/>
      <c r="S10" s="7"/>
      <c r="T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row>
    <row r="11" spans="1:98">
      <c r="A11" s="592"/>
      <c r="B11" s="398" t="s">
        <v>27</v>
      </c>
      <c r="C11" s="53">
        <v>818</v>
      </c>
      <c r="D11" s="54">
        <v>99.756097560975604</v>
      </c>
      <c r="E11" s="54">
        <v>100</v>
      </c>
      <c r="F11" s="56"/>
      <c r="G11" s="46"/>
      <c r="H11" s="7"/>
      <c r="I11" s="7"/>
      <c r="J11" s="7"/>
      <c r="K11" s="7"/>
      <c r="L11" s="7"/>
      <c r="M11" s="7"/>
      <c r="N11" s="7"/>
      <c r="O11" s="7"/>
      <c r="P11" s="7"/>
      <c r="Q11" s="7"/>
      <c r="R11" s="13"/>
      <c r="S11" s="7"/>
      <c r="T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c r="A12" s="398" t="s">
        <v>17</v>
      </c>
      <c r="B12" s="398" t="s">
        <v>28</v>
      </c>
      <c r="C12" s="53">
        <v>2</v>
      </c>
      <c r="D12" s="54">
        <v>0.24390243902439024</v>
      </c>
      <c r="E12" s="57"/>
      <c r="F12" s="56"/>
      <c r="G12" s="46"/>
      <c r="H12" s="7"/>
      <c r="I12" s="7"/>
      <c r="J12" s="7"/>
      <c r="K12" s="7"/>
      <c r="L12" s="7"/>
      <c r="M12" s="7"/>
      <c r="N12" s="7"/>
      <c r="O12" s="7"/>
      <c r="P12" s="7"/>
      <c r="Q12" s="7"/>
      <c r="R12" s="13"/>
      <c r="S12" s="13"/>
      <c r="T12" s="13"/>
      <c r="U12" s="23"/>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row>
    <row r="13" spans="1:98">
      <c r="A13" s="593" t="s">
        <v>27</v>
      </c>
      <c r="B13" s="593"/>
      <c r="C13" s="58">
        <v>820</v>
      </c>
      <c r="D13" s="59">
        <v>100</v>
      </c>
      <c r="E13" s="60"/>
      <c r="F13" s="61"/>
      <c r="G13" s="4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row>
    <row r="14" spans="1:98">
      <c r="A14" s="7"/>
      <c r="B14" s="7"/>
      <c r="C14" s="7"/>
      <c r="D14" s="7"/>
      <c r="E14" s="7"/>
      <c r="F14" s="7"/>
      <c r="G14" s="7"/>
      <c r="H14" s="7"/>
      <c r="I14" s="7"/>
      <c r="J14" s="7"/>
      <c r="K14" s="1"/>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row>
    <row r="16" spans="1:98">
      <c r="A16" s="19" t="s">
        <v>170</v>
      </c>
    </row>
    <row r="17" spans="1:1">
      <c r="A17" s="17" t="s">
        <v>716</v>
      </c>
    </row>
  </sheetData>
  <mergeCells count="4">
    <mergeCell ref="A5:F5"/>
    <mergeCell ref="A6:B6"/>
    <mergeCell ref="A7:A11"/>
    <mergeCell ref="A13:B13"/>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70" zoomScaleNormal="70" workbookViewId="0"/>
  </sheetViews>
  <sheetFormatPr baseColWidth="10" defaultColWidth="10.81640625" defaultRowHeight="14.5"/>
  <cols>
    <col min="1" max="1" width="10.81640625" style="8"/>
    <col min="2" max="2" width="23.7265625" style="8" customWidth="1"/>
    <col min="3" max="12" width="10.81640625" style="8"/>
    <col min="13" max="13" width="6.453125" style="8" bestFit="1" customWidth="1"/>
    <col min="14" max="14" width="43.1796875" style="8" bestFit="1" customWidth="1"/>
    <col min="15" max="15" width="31.1796875" style="8" bestFit="1" customWidth="1"/>
    <col min="16" max="16" width="12.1796875" style="8" bestFit="1" customWidth="1"/>
    <col min="17" max="17" width="35.7265625" style="8" bestFit="1" customWidth="1"/>
    <col min="18" max="18" width="12.54296875" style="8" bestFit="1" customWidth="1"/>
    <col min="19" max="19" width="12.453125" style="8" bestFit="1" customWidth="1"/>
    <col min="20" max="20" width="23.26953125" style="8" bestFit="1" customWidth="1"/>
    <col min="21" max="21" width="11" style="8" bestFit="1" customWidth="1"/>
    <col min="22" max="22" width="10.81640625" style="8"/>
    <col min="23" max="23" width="20" style="8" bestFit="1" customWidth="1"/>
    <col min="24" max="29" width="10.81640625" style="8"/>
    <col min="30" max="30" width="25.7265625" style="8" bestFit="1" customWidth="1"/>
    <col min="31" max="16384" width="10.81640625" style="8"/>
  </cols>
  <sheetData>
    <row r="1" spans="1:22">
      <c r="A1" s="242" t="s">
        <v>476</v>
      </c>
      <c r="B1" s="242"/>
      <c r="C1" s="242"/>
      <c r="D1" s="242"/>
      <c r="E1" s="242"/>
      <c r="F1" s="243"/>
    </row>
    <row r="2" spans="1:22">
      <c r="A2" s="158" t="s">
        <v>477</v>
      </c>
      <c r="B2" s="244"/>
      <c r="C2" s="245" t="s">
        <v>449</v>
      </c>
      <c r="D2" s="246"/>
      <c r="E2" s="247" t="s">
        <v>450</v>
      </c>
      <c r="F2" s="248"/>
      <c r="H2" s="19" t="s">
        <v>715</v>
      </c>
      <c r="I2" s="19" t="s">
        <v>333</v>
      </c>
    </row>
    <row r="3" spans="1:22">
      <c r="A3" s="249"/>
      <c r="B3" s="249"/>
      <c r="C3" s="250" t="s">
        <v>451</v>
      </c>
      <c r="D3" s="251" t="s">
        <v>20</v>
      </c>
      <c r="E3" s="252"/>
      <c r="F3" s="248"/>
      <c r="G3" s="253" t="s">
        <v>478</v>
      </c>
      <c r="H3" s="248">
        <v>90.600000000000009</v>
      </c>
      <c r="I3" s="254">
        <v>89.439411098527742</v>
      </c>
    </row>
    <row r="4" spans="1:22">
      <c r="A4" s="255" t="s">
        <v>599</v>
      </c>
      <c r="B4" s="256" t="s">
        <v>478</v>
      </c>
      <c r="C4" s="257">
        <v>539</v>
      </c>
      <c r="D4" s="258">
        <v>0.33200000000000002</v>
      </c>
      <c r="E4" s="259">
        <v>0.90600000000000003</v>
      </c>
      <c r="F4" s="248">
        <v>90.600000000000009</v>
      </c>
      <c r="G4" s="256" t="s">
        <v>480</v>
      </c>
      <c r="H4" s="248">
        <v>69.899999999999991</v>
      </c>
      <c r="I4" s="260">
        <v>71.574178935447335</v>
      </c>
    </row>
    <row r="5" spans="1:22">
      <c r="A5" s="261"/>
      <c r="B5" s="262" t="s">
        <v>479</v>
      </c>
      <c r="C5" s="263">
        <v>370</v>
      </c>
      <c r="D5" s="264">
        <v>0.22800000000000001</v>
      </c>
      <c r="E5" s="265">
        <v>0.622</v>
      </c>
      <c r="F5" s="248">
        <v>62.2</v>
      </c>
      <c r="G5" s="262" t="s">
        <v>479</v>
      </c>
      <c r="H5" s="248">
        <v>62.2</v>
      </c>
      <c r="I5" s="267">
        <v>65.458663646659119</v>
      </c>
      <c r="J5" s="7"/>
      <c r="K5" s="7"/>
      <c r="L5" s="7"/>
      <c r="M5" s="7"/>
      <c r="N5" s="7"/>
      <c r="O5" s="7"/>
      <c r="P5" s="7"/>
      <c r="Q5" s="7"/>
      <c r="R5" s="7"/>
      <c r="S5" s="7"/>
      <c r="T5" s="7"/>
      <c r="U5" s="7"/>
      <c r="V5" s="7"/>
    </row>
    <row r="6" spans="1:22">
      <c r="A6" s="261"/>
      <c r="B6" s="262" t="s">
        <v>480</v>
      </c>
      <c r="C6" s="263">
        <v>416</v>
      </c>
      <c r="D6" s="264">
        <v>0.25600000000000001</v>
      </c>
      <c r="E6" s="265">
        <v>0.69899999999999995</v>
      </c>
      <c r="F6" s="248">
        <v>69.899999999999991</v>
      </c>
      <c r="G6" s="262" t="s">
        <v>482</v>
      </c>
      <c r="H6" s="248">
        <v>40.699999999999996</v>
      </c>
      <c r="I6" s="267">
        <v>40.147225368063424</v>
      </c>
    </row>
    <row r="7" spans="1:22">
      <c r="A7" s="261"/>
      <c r="B7" s="262" t="s">
        <v>481</v>
      </c>
      <c r="C7" s="263">
        <v>12</v>
      </c>
      <c r="D7" s="264">
        <v>7.0000000000000001E-3</v>
      </c>
      <c r="E7" s="265">
        <v>0.02</v>
      </c>
      <c r="F7" s="248">
        <v>2</v>
      </c>
      <c r="G7" s="262" t="s">
        <v>483</v>
      </c>
      <c r="H7" s="248">
        <v>7.6</v>
      </c>
      <c r="I7" s="267">
        <v>5.4360135900339754</v>
      </c>
    </row>
    <row r="8" spans="1:22">
      <c r="A8" s="261"/>
      <c r="B8" s="262" t="s">
        <v>483</v>
      </c>
      <c r="C8" s="263">
        <v>45</v>
      </c>
      <c r="D8" s="264">
        <v>2.8000000000000001E-2</v>
      </c>
      <c r="E8" s="265">
        <v>7.5999999999999998E-2</v>
      </c>
      <c r="F8" s="248">
        <v>7.6</v>
      </c>
      <c r="G8" s="262" t="s">
        <v>481</v>
      </c>
      <c r="H8" s="248">
        <v>2</v>
      </c>
      <c r="I8" s="267">
        <v>1.6421291053227631</v>
      </c>
    </row>
    <row r="9" spans="1:22">
      <c r="A9" s="261"/>
      <c r="B9" s="262" t="s">
        <v>482</v>
      </c>
      <c r="C9" s="263">
        <v>242</v>
      </c>
      <c r="D9" s="264">
        <v>0.14899999999999999</v>
      </c>
      <c r="E9" s="265">
        <v>0.40699999999999997</v>
      </c>
      <c r="F9" s="248">
        <v>40.699999999999996</v>
      </c>
      <c r="G9" s="151"/>
      <c r="H9" s="152"/>
      <c r="I9" s="20"/>
    </row>
    <row r="10" spans="1:22">
      <c r="A10" s="268" t="s">
        <v>27</v>
      </c>
      <c r="B10" s="268"/>
      <c r="C10" s="269">
        <v>1624</v>
      </c>
      <c r="D10" s="270">
        <v>1</v>
      </c>
      <c r="E10" s="271">
        <v>2.7290000000000001</v>
      </c>
      <c r="F10" s="248">
        <v>272.90000000000003</v>
      </c>
    </row>
    <row r="11" spans="1:22">
      <c r="A11" s="272" t="s">
        <v>452</v>
      </c>
      <c r="B11" s="272"/>
      <c r="C11" s="272"/>
      <c r="D11" s="272"/>
      <c r="E11" s="272"/>
      <c r="F11" s="248"/>
    </row>
    <row r="12" spans="1:22">
      <c r="A12" s="272"/>
      <c r="B12" s="272"/>
      <c r="C12" s="272"/>
      <c r="D12" s="272"/>
      <c r="E12" s="272"/>
      <c r="F12" s="266"/>
    </row>
    <row r="13" spans="1:22">
      <c r="A13" s="272"/>
      <c r="B13" s="272"/>
      <c r="C13" s="272"/>
      <c r="D13" s="272"/>
      <c r="E13" s="272"/>
      <c r="F13" s="266"/>
    </row>
    <row r="14" spans="1:22">
      <c r="A14" s="272"/>
      <c r="B14" s="272"/>
      <c r="C14" s="272"/>
      <c r="D14" s="272"/>
      <c r="E14" s="272"/>
      <c r="F14" s="266"/>
    </row>
    <row r="15" spans="1:22">
      <c r="A15" s="272"/>
      <c r="B15" s="272"/>
      <c r="C15" s="272"/>
      <c r="D15" s="272"/>
      <c r="E15" s="272"/>
      <c r="F15" s="266"/>
    </row>
    <row r="16" spans="1:22">
      <c r="A16" s="272"/>
      <c r="B16" s="272"/>
      <c r="C16" s="272"/>
      <c r="D16" s="272"/>
      <c r="E16" s="272"/>
      <c r="F16" s="266"/>
    </row>
    <row r="17" spans="1:6">
      <c r="A17" s="272"/>
      <c r="B17" s="272"/>
      <c r="C17" s="272"/>
      <c r="D17" s="272"/>
      <c r="E17" s="272"/>
      <c r="F17" s="266"/>
    </row>
    <row r="18" spans="1:6">
      <c r="A18" s="272"/>
      <c r="B18" s="272"/>
      <c r="C18" s="272"/>
      <c r="D18" s="272"/>
      <c r="E18" s="272"/>
      <c r="F18" s="266"/>
    </row>
    <row r="19" spans="1:6">
      <c r="A19" s="272"/>
      <c r="B19" s="272"/>
      <c r="C19" s="272"/>
      <c r="D19" s="272"/>
      <c r="E19" s="272"/>
      <c r="F19" s="266"/>
    </row>
    <row r="20" spans="1:6">
      <c r="A20" s="272"/>
      <c r="B20" s="272"/>
      <c r="C20" s="272"/>
      <c r="D20" s="272"/>
      <c r="E20" s="272"/>
      <c r="F20" s="266"/>
    </row>
    <row r="21" spans="1:6">
      <c r="A21" s="272"/>
      <c r="B21" s="272"/>
      <c r="C21" s="272"/>
      <c r="D21" s="272"/>
      <c r="E21" s="272"/>
      <c r="F21" s="266"/>
    </row>
    <row r="22" spans="1:6">
      <c r="A22" s="272"/>
      <c r="B22" s="272"/>
      <c r="C22" s="272"/>
      <c r="D22" s="272"/>
      <c r="E22" s="272"/>
      <c r="F22" s="266"/>
    </row>
    <row r="23" spans="1:6">
      <c r="A23" s="272"/>
      <c r="B23" s="272"/>
      <c r="C23" s="272"/>
      <c r="D23" s="272"/>
      <c r="E23" s="272"/>
      <c r="F23" s="266"/>
    </row>
    <row r="24" spans="1:6">
      <c r="A24" s="272"/>
      <c r="B24" s="272"/>
      <c r="C24" s="272"/>
      <c r="D24" s="272"/>
      <c r="E24" s="272"/>
      <c r="F24" s="266"/>
    </row>
    <row r="25" spans="1:6">
      <c r="A25" s="272"/>
      <c r="B25" s="272"/>
      <c r="C25" s="272"/>
      <c r="D25" s="272"/>
      <c r="E25" s="272"/>
      <c r="F25" s="266"/>
    </row>
    <row r="34" spans="1:1">
      <c r="A34" s="19" t="s">
        <v>174</v>
      </c>
    </row>
    <row r="35" spans="1:1">
      <c r="A35" s="8" t="s">
        <v>718</v>
      </c>
    </row>
  </sheetData>
  <sortState ref="G3:H9">
    <sortCondition descending="1" ref="H3:H9"/>
  </sortState>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85" zoomScaleNormal="85" workbookViewId="0"/>
  </sheetViews>
  <sheetFormatPr baseColWidth="10" defaultColWidth="10.81640625" defaultRowHeight="14.5"/>
  <cols>
    <col min="1" max="1" width="47.1796875" style="8" customWidth="1"/>
    <col min="2" max="16384" width="10.81640625" style="8"/>
  </cols>
  <sheetData>
    <row r="1" spans="1:3">
      <c r="A1" s="19" t="s">
        <v>750</v>
      </c>
    </row>
    <row r="2" spans="1:3">
      <c r="A2" s="19"/>
      <c r="B2" s="19" t="s">
        <v>693</v>
      </c>
      <c r="C2" s="19" t="s">
        <v>147</v>
      </c>
    </row>
    <row r="3" spans="1:3">
      <c r="A3" s="396" t="s">
        <v>698</v>
      </c>
      <c r="B3" s="8">
        <v>189</v>
      </c>
      <c r="C3" s="20">
        <v>25.099601593625497</v>
      </c>
    </row>
    <row r="4" spans="1:3">
      <c r="A4" s="396" t="s">
        <v>697</v>
      </c>
      <c r="B4" s="8">
        <v>176</v>
      </c>
      <c r="C4" s="20">
        <v>23.37317397078353</v>
      </c>
    </row>
    <row r="5" spans="1:3">
      <c r="A5" s="396" t="s">
        <v>699</v>
      </c>
      <c r="B5" s="8">
        <v>158</v>
      </c>
      <c r="C5" s="20">
        <v>20.982735723771579</v>
      </c>
    </row>
    <row r="6" spans="1:3">
      <c r="A6" s="396" t="s">
        <v>700</v>
      </c>
      <c r="B6" s="8">
        <v>75</v>
      </c>
      <c r="C6" s="20">
        <v>9.9601593625498008</v>
      </c>
    </row>
    <row r="7" spans="1:3">
      <c r="A7" s="396" t="s">
        <v>701</v>
      </c>
      <c r="B7" s="8">
        <v>73</v>
      </c>
      <c r="C7" s="20">
        <v>9.6945551128818064</v>
      </c>
    </row>
    <row r="8" spans="1:3">
      <c r="A8" s="396" t="s">
        <v>702</v>
      </c>
      <c r="B8" s="8">
        <v>54</v>
      </c>
      <c r="C8" s="20">
        <v>7.1713147410358573</v>
      </c>
    </row>
    <row r="9" spans="1:3">
      <c r="A9" s="396" t="s">
        <v>694</v>
      </c>
      <c r="B9" s="8">
        <v>50</v>
      </c>
      <c r="C9" s="20">
        <v>6.6401062416998666</v>
      </c>
    </row>
    <row r="10" spans="1:3">
      <c r="A10" s="396" t="s">
        <v>695</v>
      </c>
      <c r="B10" s="8">
        <v>48</v>
      </c>
      <c r="C10" s="20">
        <v>6.3745019920318722</v>
      </c>
    </row>
    <row r="11" spans="1:3">
      <c r="A11" s="396" t="s">
        <v>703</v>
      </c>
      <c r="B11" s="8">
        <v>47</v>
      </c>
      <c r="C11" s="20">
        <v>6.241699867197875</v>
      </c>
    </row>
    <row r="12" spans="1:3">
      <c r="A12" s="396" t="s">
        <v>704</v>
      </c>
      <c r="B12" s="8">
        <v>47</v>
      </c>
      <c r="C12" s="20">
        <v>6.241699867197875</v>
      </c>
    </row>
    <row r="13" spans="1:3">
      <c r="A13" s="396" t="s">
        <v>705</v>
      </c>
      <c r="B13" s="8">
        <v>45</v>
      </c>
      <c r="C13" s="20">
        <v>5.9760956175298805</v>
      </c>
    </row>
    <row r="14" spans="1:3">
      <c r="A14" s="396" t="s">
        <v>706</v>
      </c>
      <c r="B14" s="8">
        <v>42</v>
      </c>
      <c r="C14" s="20">
        <v>5.5776892430278879</v>
      </c>
    </row>
    <row r="15" spans="1:3">
      <c r="A15" s="396" t="s">
        <v>707</v>
      </c>
      <c r="B15" s="8">
        <v>38</v>
      </c>
      <c r="C15" s="20">
        <v>5.046480743691899</v>
      </c>
    </row>
    <row r="16" spans="1:3">
      <c r="A16" s="396" t="s">
        <v>708</v>
      </c>
      <c r="B16" s="8">
        <v>38</v>
      </c>
      <c r="C16" s="20">
        <v>5.046480743691899</v>
      </c>
    </row>
    <row r="17" spans="1:3">
      <c r="A17" s="396" t="s">
        <v>709</v>
      </c>
      <c r="B17" s="8">
        <v>31</v>
      </c>
      <c r="C17" s="20">
        <v>4.1168658698539176</v>
      </c>
    </row>
    <row r="18" spans="1:3">
      <c r="A18" s="396" t="s">
        <v>696</v>
      </c>
      <c r="B18" s="8">
        <v>24</v>
      </c>
      <c r="C18" s="20">
        <v>3.1872509960159361</v>
      </c>
    </row>
    <row r="19" spans="1:3">
      <c r="A19" s="396" t="s">
        <v>710</v>
      </c>
      <c r="B19" s="8">
        <v>20</v>
      </c>
      <c r="C19" s="20">
        <v>2.6560424966799467</v>
      </c>
    </row>
    <row r="20" spans="1:3">
      <c r="A20" s="396" t="s">
        <v>711</v>
      </c>
      <c r="B20" s="8">
        <v>16</v>
      </c>
      <c r="C20" s="20">
        <v>2.1248339973439574</v>
      </c>
    </row>
    <row r="21" spans="1:3">
      <c r="A21" s="396" t="s">
        <v>123</v>
      </c>
      <c r="B21" s="8">
        <v>15</v>
      </c>
      <c r="C21" s="20">
        <v>1.9920318725099602</v>
      </c>
    </row>
    <row r="22" spans="1:3">
      <c r="A22" s="396" t="s">
        <v>712</v>
      </c>
      <c r="B22" s="8">
        <v>11</v>
      </c>
      <c r="C22" s="20">
        <v>1.4608233731739706</v>
      </c>
    </row>
    <row r="23" spans="1:3">
      <c r="A23" s="396" t="s">
        <v>713</v>
      </c>
      <c r="B23" s="8">
        <v>11</v>
      </c>
      <c r="C23" s="20">
        <v>1.4608233731739706</v>
      </c>
    </row>
    <row r="24" spans="1:3">
      <c r="A24" s="396" t="s">
        <v>714</v>
      </c>
      <c r="B24" s="8">
        <v>10</v>
      </c>
      <c r="C24" s="20">
        <v>1.3280212483399734</v>
      </c>
    </row>
  </sheetData>
  <sortState ref="A2:C23">
    <sortCondition descending="1" ref="C2:C23"/>
  </sortState>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5"/>
  <sheetViews>
    <sheetView zoomScaleNormal="100" workbookViewId="0">
      <selection sqref="A1:F1"/>
    </sheetView>
  </sheetViews>
  <sheetFormatPr baseColWidth="10" defaultColWidth="10.81640625" defaultRowHeight="14.5"/>
  <cols>
    <col min="1" max="22" width="10.81640625" style="8"/>
    <col min="23" max="23" width="39.54296875" style="8" bestFit="1" customWidth="1"/>
    <col min="24" max="16384" width="10.81640625" style="8"/>
  </cols>
  <sheetData>
    <row r="1" spans="1:98" ht="14.5" customHeight="1">
      <c r="A1" s="595" t="s">
        <v>218</v>
      </c>
      <c r="B1" s="595"/>
      <c r="C1" s="595"/>
      <c r="D1" s="595"/>
      <c r="E1" s="595"/>
      <c r="F1" s="595"/>
      <c r="G1" s="62"/>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24">
      <c r="A2" s="596" t="s">
        <v>0</v>
      </c>
      <c r="B2" s="596"/>
      <c r="C2" s="63" t="s">
        <v>19</v>
      </c>
      <c r="D2" s="64" t="s">
        <v>20</v>
      </c>
      <c r="E2" s="64" t="s">
        <v>21</v>
      </c>
      <c r="F2" s="65" t="s">
        <v>22</v>
      </c>
      <c r="G2" s="62"/>
      <c r="H2" s="7"/>
      <c r="I2" s="7" t="s">
        <v>715</v>
      </c>
      <c r="J2" s="7" t="s">
        <v>333</v>
      </c>
      <c r="K2" s="8" t="s">
        <v>334</v>
      </c>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c r="A3" s="597" t="s">
        <v>16</v>
      </c>
      <c r="B3" s="399" t="s">
        <v>29</v>
      </c>
      <c r="C3" s="67">
        <v>771</v>
      </c>
      <c r="D3" s="66">
        <v>94.024390243902431</v>
      </c>
      <c r="E3" s="66">
        <v>94.139194139194132</v>
      </c>
      <c r="F3" s="68">
        <v>94.139194139194132</v>
      </c>
      <c r="G3" s="62"/>
      <c r="H3" s="11" t="s">
        <v>29</v>
      </c>
      <c r="I3" s="66">
        <v>94.139194139194132</v>
      </c>
      <c r="J3" s="66">
        <v>93.080450187578151</v>
      </c>
      <c r="K3" s="7">
        <v>93.5</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spans="1:98">
      <c r="A4" s="598"/>
      <c r="B4" s="400" t="s">
        <v>30</v>
      </c>
      <c r="C4" s="69">
        <v>48</v>
      </c>
      <c r="D4" s="70">
        <v>5.8536585365853666</v>
      </c>
      <c r="E4" s="70">
        <v>5.8608058608058604</v>
      </c>
      <c r="F4" s="71">
        <v>100</v>
      </c>
      <c r="G4" s="62"/>
      <c r="H4" s="12" t="s">
        <v>30</v>
      </c>
      <c r="I4" s="70">
        <v>5.8608058608058604</v>
      </c>
      <c r="J4" s="70">
        <v>6.7528136723634846</v>
      </c>
      <c r="K4" s="7">
        <v>6.5</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c r="A5" s="598"/>
      <c r="B5" s="400" t="s">
        <v>27</v>
      </c>
      <c r="C5" s="69">
        <v>819</v>
      </c>
      <c r="D5" s="70">
        <v>99.878048780487802</v>
      </c>
      <c r="E5" s="70">
        <v>100</v>
      </c>
      <c r="F5" s="72"/>
      <c r="G5" s="62"/>
      <c r="H5" s="12" t="s">
        <v>31</v>
      </c>
      <c r="I5" s="7">
        <v>0</v>
      </c>
      <c r="J5" s="70">
        <v>0.16673614005835766</v>
      </c>
      <c r="K5" s="7">
        <v>0</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c r="A6" s="400" t="s">
        <v>17</v>
      </c>
      <c r="B6" s="400" t="s">
        <v>28</v>
      </c>
      <c r="C6" s="69">
        <v>1</v>
      </c>
      <c r="D6" s="70">
        <v>0.12195121951219512</v>
      </c>
      <c r="E6" s="73"/>
      <c r="F6" s="72"/>
      <c r="G6" s="62"/>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c r="A7" s="594" t="s">
        <v>27</v>
      </c>
      <c r="B7" s="594"/>
      <c r="C7" s="74">
        <v>820</v>
      </c>
      <c r="D7" s="75">
        <v>100</v>
      </c>
      <c r="E7" s="76"/>
      <c r="F7" s="77"/>
      <c r="G7" s="62"/>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8">
      <c r="A8" s="594"/>
      <c r="B8" s="594"/>
      <c r="C8" s="74"/>
      <c r="D8" s="75"/>
      <c r="E8" s="76"/>
      <c r="F8" s="77"/>
      <c r="G8" s="6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spans="1:98">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4" spans="1:98">
      <c r="A14" s="19" t="s">
        <v>170</v>
      </c>
    </row>
    <row r="15" spans="1:98">
      <c r="A15" s="8" t="s">
        <v>717</v>
      </c>
    </row>
  </sheetData>
  <mergeCells count="5">
    <mergeCell ref="A8:B8"/>
    <mergeCell ref="A1:F1"/>
    <mergeCell ref="A2:B2"/>
    <mergeCell ref="A3:A5"/>
    <mergeCell ref="A7:B7"/>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09"/>
  <sheetViews>
    <sheetView zoomScale="85" zoomScaleNormal="85" workbookViewId="0">
      <selection sqref="A1:F1"/>
    </sheetView>
  </sheetViews>
  <sheetFormatPr baseColWidth="10" defaultColWidth="10.81640625" defaultRowHeight="14.5"/>
  <cols>
    <col min="1" max="22" width="10.81640625" style="8"/>
    <col min="23" max="23" width="39.54296875" style="8" bestFit="1" customWidth="1"/>
    <col min="24" max="16384" width="10.81640625" style="8"/>
  </cols>
  <sheetData>
    <row r="1" spans="1:98" ht="34" customHeight="1">
      <c r="A1" s="599" t="s">
        <v>2</v>
      </c>
      <c r="B1" s="599"/>
      <c r="C1" s="599"/>
      <c r="D1" s="599"/>
      <c r="E1" s="599"/>
      <c r="F1" s="599"/>
      <c r="G1" s="423"/>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24">
      <c r="A2" s="600" t="s">
        <v>0</v>
      </c>
      <c r="B2" s="600"/>
      <c r="C2" s="424" t="s">
        <v>19</v>
      </c>
      <c r="D2" s="425" t="s">
        <v>20</v>
      </c>
      <c r="E2" s="425" t="s">
        <v>21</v>
      </c>
      <c r="F2" s="426" t="s">
        <v>22</v>
      </c>
      <c r="G2" s="423"/>
      <c r="H2" s="7"/>
      <c r="I2" s="7" t="s">
        <v>715</v>
      </c>
      <c r="J2" s="7" t="s">
        <v>333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46">
      <c r="A3" s="601" t="s">
        <v>16</v>
      </c>
      <c r="B3" s="427" t="s">
        <v>3</v>
      </c>
      <c r="C3" s="428">
        <v>116</v>
      </c>
      <c r="D3" s="78">
        <v>14.146341463414632</v>
      </c>
      <c r="E3" s="78">
        <v>14.146341463414632</v>
      </c>
      <c r="F3" s="429">
        <v>14.146341463414632</v>
      </c>
      <c r="G3" s="423"/>
      <c r="H3" s="21" t="s">
        <v>34</v>
      </c>
      <c r="I3" s="10">
        <v>0</v>
      </c>
      <c r="J3" s="10">
        <v>2.0716801325875285E-2</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spans="1:98" ht="23">
      <c r="A4" s="602"/>
      <c r="B4" s="79" t="s">
        <v>335</v>
      </c>
      <c r="C4" s="80">
        <v>572</v>
      </c>
      <c r="D4" s="81">
        <v>69.756097560975604</v>
      </c>
      <c r="E4" s="81">
        <v>69.756097560975604</v>
      </c>
      <c r="F4" s="430">
        <v>83.902439024390247</v>
      </c>
      <c r="G4" s="423"/>
      <c r="H4" s="22" t="s">
        <v>33</v>
      </c>
      <c r="I4" s="81">
        <v>0.48780487804878048</v>
      </c>
      <c r="J4" s="81">
        <v>0.22788481458462811</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ht="34.5">
      <c r="A5" s="602"/>
      <c r="B5" s="79" t="s">
        <v>336</v>
      </c>
      <c r="C5" s="80">
        <v>4</v>
      </c>
      <c r="D5" s="81">
        <v>0.48780487804878048</v>
      </c>
      <c r="E5" s="81">
        <v>0.48780487804878048</v>
      </c>
      <c r="F5" s="430">
        <v>84.390243902439025</v>
      </c>
      <c r="G5" s="423"/>
      <c r="H5" s="22" t="s">
        <v>38</v>
      </c>
      <c r="I5" s="81">
        <v>0.36585365853658541</v>
      </c>
      <c r="J5" s="81">
        <v>0.47648643049513156</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46">
      <c r="A6" s="602"/>
      <c r="B6" s="79" t="s">
        <v>35</v>
      </c>
      <c r="C6" s="80">
        <v>77</v>
      </c>
      <c r="D6" s="81">
        <v>9.3902439024390247</v>
      </c>
      <c r="E6" s="81">
        <v>9.3902439024390247</v>
      </c>
      <c r="F6" s="430">
        <v>93.780487804878049</v>
      </c>
      <c r="G6" s="423"/>
      <c r="H6" s="22" t="s">
        <v>37</v>
      </c>
      <c r="I6" s="81">
        <v>2.8048780487804881</v>
      </c>
      <c r="J6" s="81">
        <v>3.1075201988812928</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ht="34.5">
      <c r="A7" s="602"/>
      <c r="B7" s="79" t="s">
        <v>36</v>
      </c>
      <c r="C7" s="80">
        <v>25</v>
      </c>
      <c r="D7" s="81">
        <v>3.0487804878048781</v>
      </c>
      <c r="E7" s="81">
        <v>3.0487804878048781</v>
      </c>
      <c r="F7" s="430">
        <v>96.829268292682926</v>
      </c>
      <c r="G7" s="423"/>
      <c r="H7" s="22" t="s">
        <v>36</v>
      </c>
      <c r="I7" s="81">
        <v>3.0487804878048781</v>
      </c>
      <c r="J7" s="81">
        <v>4.9513155168841934</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8" ht="46">
      <c r="A8" s="602"/>
      <c r="B8" s="79" t="s">
        <v>37</v>
      </c>
      <c r="C8" s="80">
        <v>23</v>
      </c>
      <c r="D8" s="81">
        <v>2.8048780487804881</v>
      </c>
      <c r="E8" s="81">
        <v>2.8048780487804881</v>
      </c>
      <c r="F8" s="430">
        <v>99.634146341463421</v>
      </c>
      <c r="G8" s="423"/>
      <c r="H8" s="22" t="s">
        <v>35</v>
      </c>
      <c r="I8" s="81">
        <v>9.3902439024390247</v>
      </c>
      <c r="J8" s="81">
        <v>11.166355914646779</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spans="1:98" ht="46">
      <c r="A9" s="602"/>
      <c r="B9" s="79" t="s">
        <v>38</v>
      </c>
      <c r="C9" s="80">
        <v>3</v>
      </c>
      <c r="D9" s="81">
        <v>0.36585365853658541</v>
      </c>
      <c r="E9" s="81">
        <v>0.36585365853658541</v>
      </c>
      <c r="F9" s="430">
        <v>100</v>
      </c>
      <c r="G9" s="423"/>
      <c r="H9" s="22" t="s">
        <v>3</v>
      </c>
      <c r="I9" s="78">
        <v>14.146341463414632</v>
      </c>
      <c r="J9" s="78">
        <v>15.309716179821836</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0" spans="1:98">
      <c r="A10" s="603"/>
      <c r="B10" s="401" t="s">
        <v>27</v>
      </c>
      <c r="C10" s="82">
        <v>820</v>
      </c>
      <c r="D10" s="83">
        <v>100</v>
      </c>
      <c r="E10" s="83">
        <v>100</v>
      </c>
      <c r="F10" s="84"/>
      <c r="G10" s="423"/>
      <c r="H10" s="22" t="s">
        <v>32</v>
      </c>
      <c r="I10" s="81">
        <v>69.756097560975604</v>
      </c>
      <c r="J10" s="81">
        <v>64.740004143360267</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row>
    <row r="11" spans="1:98">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3" spans="1:98" ht="15" customHeight="1">
      <c r="A13" s="599" t="s">
        <v>3</v>
      </c>
      <c r="B13" s="599"/>
      <c r="C13" s="599"/>
      <c r="D13" s="599"/>
      <c r="E13" s="599"/>
      <c r="F13" s="599"/>
      <c r="G13" s="423"/>
    </row>
    <row r="14" spans="1:98" ht="24">
      <c r="A14" s="600" t="s">
        <v>0</v>
      </c>
      <c r="B14" s="600"/>
      <c r="C14" s="424" t="s">
        <v>19</v>
      </c>
      <c r="D14" s="425" t="s">
        <v>20</v>
      </c>
      <c r="E14" s="425" t="s">
        <v>21</v>
      </c>
      <c r="F14" s="426" t="s">
        <v>22</v>
      </c>
      <c r="G14" s="423"/>
    </row>
    <row r="15" spans="1:98">
      <c r="A15" s="601" t="s">
        <v>16</v>
      </c>
      <c r="B15" s="427" t="s">
        <v>0</v>
      </c>
      <c r="C15" s="428">
        <v>694</v>
      </c>
      <c r="D15" s="78">
        <v>84.634146341463406</v>
      </c>
      <c r="E15" s="78">
        <v>84.634146341463406</v>
      </c>
      <c r="F15" s="429">
        <v>84.634146341463406</v>
      </c>
      <c r="G15" s="423"/>
    </row>
    <row r="16" spans="1:98" ht="46">
      <c r="A16" s="602"/>
      <c r="B16" s="79" t="s">
        <v>337</v>
      </c>
      <c r="C16" s="80">
        <v>1</v>
      </c>
      <c r="D16" s="81">
        <v>0.12195121951219512</v>
      </c>
      <c r="E16" s="81">
        <v>0.12195121951219512</v>
      </c>
      <c r="F16" s="430">
        <v>84.756097560975604</v>
      </c>
      <c r="G16" s="423"/>
    </row>
    <row r="17" spans="1:7" ht="80.5">
      <c r="A17" s="602"/>
      <c r="B17" s="79" t="s">
        <v>338</v>
      </c>
      <c r="C17" s="80">
        <v>1</v>
      </c>
      <c r="D17" s="81">
        <v>0.12195121951219512</v>
      </c>
      <c r="E17" s="81">
        <v>0.12195121951219512</v>
      </c>
      <c r="F17" s="430">
        <v>84.878048780487802</v>
      </c>
      <c r="G17" s="423"/>
    </row>
    <row r="18" spans="1:7">
      <c r="A18" s="602"/>
      <c r="B18" s="79" t="s">
        <v>339</v>
      </c>
      <c r="C18" s="80">
        <v>1</v>
      </c>
      <c r="D18" s="81">
        <v>0.12195121951219512</v>
      </c>
      <c r="E18" s="81">
        <v>0.12195121951219512</v>
      </c>
      <c r="F18" s="430">
        <v>85</v>
      </c>
      <c r="G18" s="423"/>
    </row>
    <row r="19" spans="1:7" ht="69">
      <c r="A19" s="602"/>
      <c r="B19" s="79" t="s">
        <v>340</v>
      </c>
      <c r="C19" s="80">
        <v>1</v>
      </c>
      <c r="D19" s="81">
        <v>0.12195121951219512</v>
      </c>
      <c r="E19" s="81">
        <v>0.12195121951219512</v>
      </c>
      <c r="F19" s="430">
        <v>85.121951219512198</v>
      </c>
      <c r="G19" s="423"/>
    </row>
    <row r="20" spans="1:7" ht="46">
      <c r="A20" s="602"/>
      <c r="B20" s="79" t="s">
        <v>341</v>
      </c>
      <c r="C20" s="80">
        <v>1</v>
      </c>
      <c r="D20" s="81">
        <v>0.12195121951219512</v>
      </c>
      <c r="E20" s="81">
        <v>0.12195121951219512</v>
      </c>
      <c r="F20" s="430">
        <v>85.243902439024382</v>
      </c>
      <c r="G20" s="423"/>
    </row>
    <row r="21" spans="1:7" ht="34.5">
      <c r="A21" s="602"/>
      <c r="B21" s="79" t="s">
        <v>342</v>
      </c>
      <c r="C21" s="80">
        <v>1</v>
      </c>
      <c r="D21" s="81">
        <v>0.12195121951219512</v>
      </c>
      <c r="E21" s="81">
        <v>0.12195121951219512</v>
      </c>
      <c r="F21" s="430">
        <v>85.365853658536579</v>
      </c>
      <c r="G21" s="423"/>
    </row>
    <row r="22" spans="1:7" ht="23">
      <c r="A22" s="602"/>
      <c r="B22" s="79" t="s">
        <v>343</v>
      </c>
      <c r="C22" s="80">
        <v>1</v>
      </c>
      <c r="D22" s="81">
        <v>0.12195121951219512</v>
      </c>
      <c r="E22" s="81">
        <v>0.12195121951219512</v>
      </c>
      <c r="F22" s="430">
        <v>85.487804878048777</v>
      </c>
      <c r="G22" s="423"/>
    </row>
    <row r="23" spans="1:7" ht="23">
      <c r="A23" s="602"/>
      <c r="B23" s="79" t="s">
        <v>39</v>
      </c>
      <c r="C23" s="80">
        <v>1</v>
      </c>
      <c r="D23" s="81">
        <v>0.12195121951219512</v>
      </c>
      <c r="E23" s="81">
        <v>0.12195121951219512</v>
      </c>
      <c r="F23" s="430">
        <v>85.609756097560975</v>
      </c>
      <c r="G23" s="423"/>
    </row>
    <row r="24" spans="1:7" ht="46">
      <c r="A24" s="602"/>
      <c r="B24" s="79" t="s">
        <v>344</v>
      </c>
      <c r="C24" s="80">
        <v>2</v>
      </c>
      <c r="D24" s="81">
        <v>0.24390243902439024</v>
      </c>
      <c r="E24" s="81">
        <v>0.24390243902439024</v>
      </c>
      <c r="F24" s="430">
        <v>85.853658536585371</v>
      </c>
      <c r="G24" s="423"/>
    </row>
    <row r="25" spans="1:7" ht="23">
      <c r="A25" s="602"/>
      <c r="B25" s="79" t="s">
        <v>345</v>
      </c>
      <c r="C25" s="80">
        <v>1</v>
      </c>
      <c r="D25" s="81">
        <v>0.12195121951219512</v>
      </c>
      <c r="E25" s="81">
        <v>0.12195121951219512</v>
      </c>
      <c r="F25" s="430">
        <v>85.975609756097555</v>
      </c>
      <c r="G25" s="423"/>
    </row>
    <row r="26" spans="1:7" ht="46">
      <c r="A26" s="602"/>
      <c r="B26" s="79" t="s">
        <v>346</v>
      </c>
      <c r="C26" s="80">
        <v>1</v>
      </c>
      <c r="D26" s="81">
        <v>0.12195121951219512</v>
      </c>
      <c r="E26" s="81">
        <v>0.12195121951219512</v>
      </c>
      <c r="F26" s="430">
        <v>86.097560975609753</v>
      </c>
      <c r="G26" s="423"/>
    </row>
    <row r="27" spans="1:7" ht="57.5">
      <c r="A27" s="602"/>
      <c r="B27" s="79" t="s">
        <v>347</v>
      </c>
      <c r="C27" s="80">
        <v>1</v>
      </c>
      <c r="D27" s="81">
        <v>0.12195121951219512</v>
      </c>
      <c r="E27" s="81">
        <v>0.12195121951219512</v>
      </c>
      <c r="F27" s="430">
        <v>86.219512195121951</v>
      </c>
      <c r="G27" s="423"/>
    </row>
    <row r="28" spans="1:7" ht="46">
      <c r="A28" s="602"/>
      <c r="B28" s="79" t="s">
        <v>348</v>
      </c>
      <c r="C28" s="80">
        <v>1</v>
      </c>
      <c r="D28" s="81">
        <v>0.12195121951219512</v>
      </c>
      <c r="E28" s="81">
        <v>0.12195121951219512</v>
      </c>
      <c r="F28" s="430">
        <v>86.341463414634148</v>
      </c>
      <c r="G28" s="423"/>
    </row>
    <row r="29" spans="1:7" ht="69">
      <c r="A29" s="602"/>
      <c r="B29" s="79" t="s">
        <v>349</v>
      </c>
      <c r="C29" s="80">
        <v>1</v>
      </c>
      <c r="D29" s="81">
        <v>0.12195121951219512</v>
      </c>
      <c r="E29" s="81">
        <v>0.12195121951219512</v>
      </c>
      <c r="F29" s="430">
        <v>86.463414634146346</v>
      </c>
      <c r="G29" s="423"/>
    </row>
    <row r="30" spans="1:7" ht="46">
      <c r="A30" s="602"/>
      <c r="B30" s="79" t="s">
        <v>350</v>
      </c>
      <c r="C30" s="80">
        <v>1</v>
      </c>
      <c r="D30" s="81">
        <v>0.12195121951219512</v>
      </c>
      <c r="E30" s="81">
        <v>0.12195121951219512</v>
      </c>
      <c r="F30" s="430">
        <v>86.58536585365853</v>
      </c>
      <c r="G30" s="423"/>
    </row>
    <row r="31" spans="1:7" ht="46">
      <c r="A31" s="602"/>
      <c r="B31" s="79" t="s">
        <v>351</v>
      </c>
      <c r="C31" s="80">
        <v>2</v>
      </c>
      <c r="D31" s="81">
        <v>0.24390243902439024</v>
      </c>
      <c r="E31" s="81">
        <v>0.24390243902439024</v>
      </c>
      <c r="F31" s="430">
        <v>86.829268292682926</v>
      </c>
      <c r="G31" s="423"/>
    </row>
    <row r="32" spans="1:7" ht="34.5">
      <c r="A32" s="602"/>
      <c r="B32" s="79" t="s">
        <v>352</v>
      </c>
      <c r="C32" s="80">
        <v>1</v>
      </c>
      <c r="D32" s="81">
        <v>0.12195121951219512</v>
      </c>
      <c r="E32" s="81">
        <v>0.12195121951219512</v>
      </c>
      <c r="F32" s="430">
        <v>86.951219512195124</v>
      </c>
      <c r="G32" s="423"/>
    </row>
    <row r="33" spans="1:7" ht="46">
      <c r="A33" s="602"/>
      <c r="B33" s="79" t="s">
        <v>353</v>
      </c>
      <c r="C33" s="80">
        <v>1</v>
      </c>
      <c r="D33" s="81">
        <v>0.12195121951219512</v>
      </c>
      <c r="E33" s="81">
        <v>0.12195121951219512</v>
      </c>
      <c r="F33" s="430">
        <v>87.073170731707322</v>
      </c>
      <c r="G33" s="423"/>
    </row>
    <row r="34" spans="1:7" ht="57.5">
      <c r="A34" s="602"/>
      <c r="B34" s="79" t="s">
        <v>354</v>
      </c>
      <c r="C34" s="80">
        <v>1</v>
      </c>
      <c r="D34" s="81">
        <v>0.12195121951219512</v>
      </c>
      <c r="E34" s="81">
        <v>0.12195121951219512</v>
      </c>
      <c r="F34" s="430">
        <v>87.195121951219505</v>
      </c>
      <c r="G34" s="423"/>
    </row>
    <row r="35" spans="1:7" ht="34.5">
      <c r="A35" s="602"/>
      <c r="B35" s="79" t="s">
        <v>355</v>
      </c>
      <c r="C35" s="80">
        <v>1</v>
      </c>
      <c r="D35" s="81">
        <v>0.12195121951219512</v>
      </c>
      <c r="E35" s="81">
        <v>0.12195121951219512</v>
      </c>
      <c r="F35" s="430">
        <v>87.317073170731703</v>
      </c>
      <c r="G35" s="423"/>
    </row>
    <row r="36" spans="1:7" ht="23">
      <c r="A36" s="602"/>
      <c r="B36" s="79" t="s">
        <v>356</v>
      </c>
      <c r="C36" s="80">
        <v>1</v>
      </c>
      <c r="D36" s="81">
        <v>0.12195121951219512</v>
      </c>
      <c r="E36" s="81">
        <v>0.12195121951219512</v>
      </c>
      <c r="F36" s="430">
        <v>87.439024390243901</v>
      </c>
      <c r="G36" s="423"/>
    </row>
    <row r="37" spans="1:7" ht="23">
      <c r="A37" s="602"/>
      <c r="B37" s="79" t="s">
        <v>357</v>
      </c>
      <c r="C37" s="80">
        <v>1</v>
      </c>
      <c r="D37" s="81">
        <v>0.12195121951219512</v>
      </c>
      <c r="E37" s="81">
        <v>0.12195121951219512</v>
      </c>
      <c r="F37" s="430">
        <v>87.560975609756099</v>
      </c>
      <c r="G37" s="423"/>
    </row>
    <row r="38" spans="1:7">
      <c r="A38" s="602"/>
      <c r="B38" s="79" t="s">
        <v>40</v>
      </c>
      <c r="C38" s="80">
        <v>1</v>
      </c>
      <c r="D38" s="81">
        <v>0.12195121951219512</v>
      </c>
      <c r="E38" s="81">
        <v>0.12195121951219512</v>
      </c>
      <c r="F38" s="430">
        <v>87.682926829268297</v>
      </c>
      <c r="G38" s="423"/>
    </row>
    <row r="39" spans="1:7" ht="34.5">
      <c r="A39" s="602"/>
      <c r="B39" s="79" t="s">
        <v>358</v>
      </c>
      <c r="C39" s="80">
        <v>1</v>
      </c>
      <c r="D39" s="81">
        <v>0.12195121951219512</v>
      </c>
      <c r="E39" s="81">
        <v>0.12195121951219512</v>
      </c>
      <c r="F39" s="430">
        <v>87.804878048780495</v>
      </c>
      <c r="G39" s="423"/>
    </row>
    <row r="40" spans="1:7" ht="34.5">
      <c r="A40" s="602"/>
      <c r="B40" s="79" t="s">
        <v>41</v>
      </c>
      <c r="C40" s="80">
        <v>3</v>
      </c>
      <c r="D40" s="81">
        <v>0.36585365853658541</v>
      </c>
      <c r="E40" s="81">
        <v>0.36585365853658541</v>
      </c>
      <c r="F40" s="430">
        <v>88.170731707317074</v>
      </c>
      <c r="G40" s="423"/>
    </row>
    <row r="41" spans="1:7" ht="34.5">
      <c r="A41" s="602"/>
      <c r="B41" s="79" t="s">
        <v>42</v>
      </c>
      <c r="C41" s="80">
        <v>2</v>
      </c>
      <c r="D41" s="81">
        <v>0.24390243902439024</v>
      </c>
      <c r="E41" s="81">
        <v>0.24390243902439024</v>
      </c>
      <c r="F41" s="430">
        <v>88.41463414634147</v>
      </c>
      <c r="G41" s="423"/>
    </row>
    <row r="42" spans="1:7" ht="23">
      <c r="A42" s="602"/>
      <c r="B42" s="79" t="s">
        <v>359</v>
      </c>
      <c r="C42" s="80">
        <v>1</v>
      </c>
      <c r="D42" s="81">
        <v>0.12195121951219512</v>
      </c>
      <c r="E42" s="81">
        <v>0.12195121951219512</v>
      </c>
      <c r="F42" s="430">
        <v>88.536585365853654</v>
      </c>
      <c r="G42" s="423"/>
    </row>
    <row r="43" spans="1:7" ht="57.5">
      <c r="A43" s="602"/>
      <c r="B43" s="79" t="s">
        <v>360</v>
      </c>
      <c r="C43" s="80">
        <v>1</v>
      </c>
      <c r="D43" s="81">
        <v>0.12195121951219512</v>
      </c>
      <c r="E43" s="81">
        <v>0.12195121951219512</v>
      </c>
      <c r="F43" s="430">
        <v>88.658536585365852</v>
      </c>
      <c r="G43" s="423"/>
    </row>
    <row r="44" spans="1:7" ht="69">
      <c r="A44" s="602"/>
      <c r="B44" s="79" t="s">
        <v>361</v>
      </c>
      <c r="C44" s="80">
        <v>1</v>
      </c>
      <c r="D44" s="81">
        <v>0.12195121951219512</v>
      </c>
      <c r="E44" s="81">
        <v>0.12195121951219512</v>
      </c>
      <c r="F44" s="430">
        <v>88.780487804878049</v>
      </c>
      <c r="G44" s="423"/>
    </row>
    <row r="45" spans="1:7" ht="34.5">
      <c r="A45" s="602"/>
      <c r="B45" s="79" t="s">
        <v>362</v>
      </c>
      <c r="C45" s="80">
        <v>1</v>
      </c>
      <c r="D45" s="81">
        <v>0.12195121951219512</v>
      </c>
      <c r="E45" s="81">
        <v>0.12195121951219512</v>
      </c>
      <c r="F45" s="430">
        <v>88.902439024390247</v>
      </c>
      <c r="G45" s="423"/>
    </row>
    <row r="46" spans="1:7" ht="23">
      <c r="A46" s="602"/>
      <c r="B46" s="79" t="s">
        <v>363</v>
      </c>
      <c r="C46" s="80">
        <v>1</v>
      </c>
      <c r="D46" s="81">
        <v>0.12195121951219512</v>
      </c>
      <c r="E46" s="81">
        <v>0.12195121951219512</v>
      </c>
      <c r="F46" s="430">
        <v>89.024390243902445</v>
      </c>
      <c r="G46" s="423"/>
    </row>
    <row r="47" spans="1:7" ht="34.5">
      <c r="A47" s="602"/>
      <c r="B47" s="79" t="s">
        <v>43</v>
      </c>
      <c r="C47" s="80">
        <v>2</v>
      </c>
      <c r="D47" s="81">
        <v>0.24390243902439024</v>
      </c>
      <c r="E47" s="81">
        <v>0.24390243902439024</v>
      </c>
      <c r="F47" s="430">
        <v>89.268292682926827</v>
      </c>
      <c r="G47" s="423"/>
    </row>
    <row r="48" spans="1:7" ht="34.5">
      <c r="A48" s="602"/>
      <c r="B48" s="79" t="s">
        <v>44</v>
      </c>
      <c r="C48" s="80">
        <v>9</v>
      </c>
      <c r="D48" s="81">
        <v>1.097560975609756</v>
      </c>
      <c r="E48" s="81">
        <v>1.097560975609756</v>
      </c>
      <c r="F48" s="430">
        <v>90.365853658536594</v>
      </c>
      <c r="G48" s="423"/>
    </row>
    <row r="49" spans="1:7" ht="34.5">
      <c r="A49" s="602"/>
      <c r="B49" s="79" t="s">
        <v>45</v>
      </c>
      <c r="C49" s="80">
        <v>1</v>
      </c>
      <c r="D49" s="81">
        <v>0.12195121951219512</v>
      </c>
      <c r="E49" s="81">
        <v>0.12195121951219512</v>
      </c>
      <c r="F49" s="430">
        <v>90.487804878048777</v>
      </c>
      <c r="G49" s="423"/>
    </row>
    <row r="50" spans="1:7" ht="46">
      <c r="A50" s="602"/>
      <c r="B50" s="79" t="s">
        <v>364</v>
      </c>
      <c r="C50" s="80">
        <v>1</v>
      </c>
      <c r="D50" s="81">
        <v>0.12195121951219512</v>
      </c>
      <c r="E50" s="81">
        <v>0.12195121951219512</v>
      </c>
      <c r="F50" s="430">
        <v>90.609756097560975</v>
      </c>
      <c r="G50" s="423"/>
    </row>
    <row r="51" spans="1:7" ht="46">
      <c r="A51" s="602"/>
      <c r="B51" s="79" t="s">
        <v>365</v>
      </c>
      <c r="C51" s="80">
        <v>1</v>
      </c>
      <c r="D51" s="81">
        <v>0.12195121951219512</v>
      </c>
      <c r="E51" s="81">
        <v>0.12195121951219512</v>
      </c>
      <c r="F51" s="430">
        <v>90.731707317073173</v>
      </c>
      <c r="G51" s="423"/>
    </row>
    <row r="52" spans="1:7" ht="23">
      <c r="A52" s="602"/>
      <c r="B52" s="79" t="s">
        <v>46</v>
      </c>
      <c r="C52" s="80">
        <v>2</v>
      </c>
      <c r="D52" s="81">
        <v>0.24390243902439024</v>
      </c>
      <c r="E52" s="81">
        <v>0.24390243902439024</v>
      </c>
      <c r="F52" s="430">
        <v>90.975609756097569</v>
      </c>
      <c r="G52" s="423"/>
    </row>
    <row r="53" spans="1:7" ht="46">
      <c r="A53" s="602"/>
      <c r="B53" s="79" t="s">
        <v>366</v>
      </c>
      <c r="C53" s="80">
        <v>1</v>
      </c>
      <c r="D53" s="81">
        <v>0.12195121951219512</v>
      </c>
      <c r="E53" s="81">
        <v>0.12195121951219512</v>
      </c>
      <c r="F53" s="430">
        <v>91.097560975609753</v>
      </c>
      <c r="G53" s="423"/>
    </row>
    <row r="54" spans="1:7" ht="23">
      <c r="A54" s="602"/>
      <c r="B54" s="79" t="s">
        <v>47</v>
      </c>
      <c r="C54" s="80">
        <v>1</v>
      </c>
      <c r="D54" s="81">
        <v>0.12195121951219512</v>
      </c>
      <c r="E54" s="81">
        <v>0.12195121951219512</v>
      </c>
      <c r="F54" s="430">
        <v>91.219512195121951</v>
      </c>
      <c r="G54" s="423"/>
    </row>
    <row r="55" spans="1:7" ht="23">
      <c r="A55" s="602"/>
      <c r="B55" s="79" t="s">
        <v>48</v>
      </c>
      <c r="C55" s="80">
        <v>1</v>
      </c>
      <c r="D55" s="81">
        <v>0.12195121951219512</v>
      </c>
      <c r="E55" s="81">
        <v>0.12195121951219512</v>
      </c>
      <c r="F55" s="430">
        <v>91.341463414634148</v>
      </c>
      <c r="G55" s="423"/>
    </row>
    <row r="56" spans="1:7" ht="23">
      <c r="A56" s="602"/>
      <c r="B56" s="79" t="s">
        <v>49</v>
      </c>
      <c r="C56" s="80">
        <v>4</v>
      </c>
      <c r="D56" s="81">
        <v>0.48780487804878048</v>
      </c>
      <c r="E56" s="81">
        <v>0.48780487804878048</v>
      </c>
      <c r="F56" s="430">
        <v>91.829268292682926</v>
      </c>
      <c r="G56" s="423"/>
    </row>
    <row r="57" spans="1:7" ht="34.5">
      <c r="A57" s="602"/>
      <c r="B57" s="79" t="s">
        <v>367</v>
      </c>
      <c r="C57" s="80">
        <v>1</v>
      </c>
      <c r="D57" s="81">
        <v>0.12195121951219512</v>
      </c>
      <c r="E57" s="81">
        <v>0.12195121951219512</v>
      </c>
      <c r="F57" s="430">
        <v>91.951219512195124</v>
      </c>
      <c r="G57" s="423"/>
    </row>
    <row r="58" spans="1:7" ht="23">
      <c r="A58" s="602"/>
      <c r="B58" s="79" t="s">
        <v>50</v>
      </c>
      <c r="C58" s="80">
        <v>1</v>
      </c>
      <c r="D58" s="81">
        <v>0.12195121951219512</v>
      </c>
      <c r="E58" s="81">
        <v>0.12195121951219512</v>
      </c>
      <c r="F58" s="430">
        <v>92.073170731707322</v>
      </c>
      <c r="G58" s="423"/>
    </row>
    <row r="59" spans="1:7" ht="23">
      <c r="A59" s="602"/>
      <c r="B59" s="79" t="s">
        <v>51</v>
      </c>
      <c r="C59" s="80">
        <v>1</v>
      </c>
      <c r="D59" s="81">
        <v>0.12195121951219512</v>
      </c>
      <c r="E59" s="81">
        <v>0.12195121951219512</v>
      </c>
      <c r="F59" s="430">
        <v>92.195121951219519</v>
      </c>
      <c r="G59" s="423"/>
    </row>
    <row r="60" spans="1:7" ht="23">
      <c r="A60" s="602"/>
      <c r="B60" s="79" t="s">
        <v>368</v>
      </c>
      <c r="C60" s="80">
        <v>1</v>
      </c>
      <c r="D60" s="81">
        <v>0.12195121951219512</v>
      </c>
      <c r="E60" s="81">
        <v>0.12195121951219512</v>
      </c>
      <c r="F60" s="430">
        <v>92.317073170731717</v>
      </c>
      <c r="G60" s="423"/>
    </row>
    <row r="61" spans="1:7" ht="23">
      <c r="A61" s="602"/>
      <c r="B61" s="79" t="s">
        <v>52</v>
      </c>
      <c r="C61" s="80">
        <v>13</v>
      </c>
      <c r="D61" s="81">
        <v>1.5853658536585367</v>
      </c>
      <c r="E61" s="81">
        <v>1.5853658536585367</v>
      </c>
      <c r="F61" s="430">
        <v>93.902439024390233</v>
      </c>
      <c r="G61" s="423"/>
    </row>
    <row r="62" spans="1:7" ht="34.5">
      <c r="A62" s="602"/>
      <c r="B62" s="79" t="s">
        <v>369</v>
      </c>
      <c r="C62" s="80">
        <v>1</v>
      </c>
      <c r="D62" s="81">
        <v>0.12195121951219512</v>
      </c>
      <c r="E62" s="81">
        <v>0.12195121951219512</v>
      </c>
      <c r="F62" s="430">
        <v>94.024390243902431</v>
      </c>
      <c r="G62" s="423"/>
    </row>
    <row r="63" spans="1:7" ht="57.5">
      <c r="A63" s="602"/>
      <c r="B63" s="79" t="s">
        <v>370</v>
      </c>
      <c r="C63" s="80">
        <v>1</v>
      </c>
      <c r="D63" s="81">
        <v>0.12195121951219512</v>
      </c>
      <c r="E63" s="81">
        <v>0.12195121951219512</v>
      </c>
      <c r="F63" s="430">
        <v>94.146341463414629</v>
      </c>
      <c r="G63" s="423"/>
    </row>
    <row r="64" spans="1:7" ht="57.5">
      <c r="A64" s="602"/>
      <c r="B64" s="79" t="s">
        <v>371</v>
      </c>
      <c r="C64" s="80">
        <v>1</v>
      </c>
      <c r="D64" s="81">
        <v>0.12195121951219512</v>
      </c>
      <c r="E64" s="81">
        <v>0.12195121951219512</v>
      </c>
      <c r="F64" s="430">
        <v>94.268292682926827</v>
      </c>
      <c r="G64" s="423"/>
    </row>
    <row r="65" spans="1:7" ht="57.5">
      <c r="A65" s="602"/>
      <c r="B65" s="79" t="s">
        <v>372</v>
      </c>
      <c r="C65" s="80">
        <v>1</v>
      </c>
      <c r="D65" s="81">
        <v>0.12195121951219512</v>
      </c>
      <c r="E65" s="81">
        <v>0.12195121951219512</v>
      </c>
      <c r="F65" s="430">
        <v>94.390243902439025</v>
      </c>
      <c r="G65" s="423"/>
    </row>
    <row r="66" spans="1:7" ht="23">
      <c r="A66" s="602"/>
      <c r="B66" s="79" t="s">
        <v>373</v>
      </c>
      <c r="C66" s="80">
        <v>1</v>
      </c>
      <c r="D66" s="81">
        <v>0.12195121951219512</v>
      </c>
      <c r="E66" s="81">
        <v>0.12195121951219512</v>
      </c>
      <c r="F66" s="430">
        <v>94.512195121951208</v>
      </c>
      <c r="G66" s="423"/>
    </row>
    <row r="67" spans="1:7" ht="46">
      <c r="A67" s="602"/>
      <c r="B67" s="79" t="s">
        <v>374</v>
      </c>
      <c r="C67" s="80">
        <v>1</v>
      </c>
      <c r="D67" s="81">
        <v>0.12195121951219512</v>
      </c>
      <c r="E67" s="81">
        <v>0.12195121951219512</v>
      </c>
      <c r="F67" s="430">
        <v>94.634146341463406</v>
      </c>
      <c r="G67" s="423"/>
    </row>
    <row r="68" spans="1:7" ht="23">
      <c r="A68" s="602"/>
      <c r="B68" s="79" t="s">
        <v>53</v>
      </c>
      <c r="C68" s="80">
        <v>1</v>
      </c>
      <c r="D68" s="81">
        <v>0.12195121951219512</v>
      </c>
      <c r="E68" s="81">
        <v>0.12195121951219512</v>
      </c>
      <c r="F68" s="430">
        <v>94.756097560975604</v>
      </c>
      <c r="G68" s="423"/>
    </row>
    <row r="69" spans="1:7" ht="23">
      <c r="A69" s="602"/>
      <c r="B69" s="79" t="s">
        <v>54</v>
      </c>
      <c r="C69" s="80">
        <v>1</v>
      </c>
      <c r="D69" s="81">
        <v>0.12195121951219512</v>
      </c>
      <c r="E69" s="81">
        <v>0.12195121951219512</v>
      </c>
      <c r="F69" s="430">
        <v>94.878048780487802</v>
      </c>
      <c r="G69" s="423"/>
    </row>
    <row r="70" spans="1:7" ht="57.5">
      <c r="A70" s="602"/>
      <c r="B70" s="79" t="s">
        <v>375</v>
      </c>
      <c r="C70" s="80">
        <v>1</v>
      </c>
      <c r="D70" s="81">
        <v>0.12195121951219512</v>
      </c>
      <c r="E70" s="81">
        <v>0.12195121951219512</v>
      </c>
      <c r="F70" s="430">
        <v>95</v>
      </c>
      <c r="G70" s="423"/>
    </row>
    <row r="71" spans="1:7" ht="23">
      <c r="A71" s="602"/>
      <c r="B71" s="79" t="s">
        <v>133</v>
      </c>
      <c r="C71" s="80">
        <v>1</v>
      </c>
      <c r="D71" s="81">
        <v>0.12195121951219512</v>
      </c>
      <c r="E71" s="81">
        <v>0.12195121951219512</v>
      </c>
      <c r="F71" s="430">
        <v>95.121951219512198</v>
      </c>
      <c r="G71" s="423"/>
    </row>
    <row r="72" spans="1:7">
      <c r="A72" s="602"/>
      <c r="B72" s="79" t="s">
        <v>55</v>
      </c>
      <c r="C72" s="80">
        <v>1</v>
      </c>
      <c r="D72" s="81">
        <v>0.12195121951219512</v>
      </c>
      <c r="E72" s="81">
        <v>0.12195121951219512</v>
      </c>
      <c r="F72" s="430">
        <v>95.243902439024382</v>
      </c>
      <c r="G72" s="423"/>
    </row>
    <row r="73" spans="1:7" ht="23">
      <c r="A73" s="602"/>
      <c r="B73" s="79" t="s">
        <v>376</v>
      </c>
      <c r="C73" s="80">
        <v>1</v>
      </c>
      <c r="D73" s="81">
        <v>0.12195121951219512</v>
      </c>
      <c r="E73" s="81">
        <v>0.12195121951219512</v>
      </c>
      <c r="F73" s="430">
        <v>95.365853658536579</v>
      </c>
      <c r="G73" s="423"/>
    </row>
    <row r="74" spans="1:7" ht="46">
      <c r="A74" s="602"/>
      <c r="B74" s="79" t="s">
        <v>377</v>
      </c>
      <c r="C74" s="80">
        <v>2</v>
      </c>
      <c r="D74" s="81">
        <v>0.24390243902439024</v>
      </c>
      <c r="E74" s="81">
        <v>0.24390243902439024</v>
      </c>
      <c r="F74" s="430">
        <v>95.609756097560975</v>
      </c>
      <c r="G74" s="423"/>
    </row>
    <row r="75" spans="1:7" ht="34.5">
      <c r="A75" s="602"/>
      <c r="B75" s="79" t="s">
        <v>378</v>
      </c>
      <c r="C75" s="80">
        <v>1</v>
      </c>
      <c r="D75" s="81">
        <v>0.12195121951219512</v>
      </c>
      <c r="E75" s="81">
        <v>0.12195121951219512</v>
      </c>
      <c r="F75" s="430">
        <v>95.731707317073173</v>
      </c>
      <c r="G75" s="423"/>
    </row>
    <row r="76" spans="1:7" ht="57.5">
      <c r="A76" s="602"/>
      <c r="B76" s="79" t="s">
        <v>379</v>
      </c>
      <c r="C76" s="80">
        <v>1</v>
      </c>
      <c r="D76" s="81">
        <v>0.12195121951219512</v>
      </c>
      <c r="E76" s="81">
        <v>0.12195121951219512</v>
      </c>
      <c r="F76" s="430">
        <v>95.853658536585357</v>
      </c>
      <c r="G76" s="423"/>
    </row>
    <row r="77" spans="1:7" ht="23">
      <c r="A77" s="602"/>
      <c r="B77" s="79" t="s">
        <v>380</v>
      </c>
      <c r="C77" s="80">
        <v>1</v>
      </c>
      <c r="D77" s="81">
        <v>0.12195121951219512</v>
      </c>
      <c r="E77" s="81">
        <v>0.12195121951219512</v>
      </c>
      <c r="F77" s="430">
        <v>95.975609756097555</v>
      </c>
      <c r="G77" s="423"/>
    </row>
    <row r="78" spans="1:7">
      <c r="A78" s="602"/>
      <c r="B78" s="79" t="s">
        <v>56</v>
      </c>
      <c r="C78" s="80">
        <v>1</v>
      </c>
      <c r="D78" s="81">
        <v>0.12195121951219512</v>
      </c>
      <c r="E78" s="81">
        <v>0.12195121951219512</v>
      </c>
      <c r="F78" s="430">
        <v>96.097560975609753</v>
      </c>
      <c r="G78" s="423"/>
    </row>
    <row r="79" spans="1:7" ht="46">
      <c r="A79" s="602"/>
      <c r="B79" s="79" t="s">
        <v>381</v>
      </c>
      <c r="C79" s="80">
        <v>1</v>
      </c>
      <c r="D79" s="81">
        <v>0.12195121951219512</v>
      </c>
      <c r="E79" s="81">
        <v>0.12195121951219512</v>
      </c>
      <c r="F79" s="430">
        <v>96.219512195121951</v>
      </c>
      <c r="G79" s="423"/>
    </row>
    <row r="80" spans="1:7" ht="23">
      <c r="A80" s="602"/>
      <c r="B80" s="79" t="s">
        <v>382</v>
      </c>
      <c r="C80" s="80">
        <v>1</v>
      </c>
      <c r="D80" s="81">
        <v>0.12195121951219512</v>
      </c>
      <c r="E80" s="81">
        <v>0.12195121951219512</v>
      </c>
      <c r="F80" s="430">
        <v>96.341463414634148</v>
      </c>
      <c r="G80" s="423"/>
    </row>
    <row r="81" spans="1:7" ht="23">
      <c r="A81" s="602"/>
      <c r="B81" s="79" t="s">
        <v>383</v>
      </c>
      <c r="C81" s="80">
        <v>1</v>
      </c>
      <c r="D81" s="81">
        <v>0.12195121951219512</v>
      </c>
      <c r="E81" s="81">
        <v>0.12195121951219512</v>
      </c>
      <c r="F81" s="430">
        <v>96.463414634146332</v>
      </c>
      <c r="G81" s="423"/>
    </row>
    <row r="82" spans="1:7" ht="69">
      <c r="A82" s="602"/>
      <c r="B82" s="79" t="s">
        <v>384</v>
      </c>
      <c r="C82" s="80">
        <v>1</v>
      </c>
      <c r="D82" s="81">
        <v>0.12195121951219512</v>
      </c>
      <c r="E82" s="81">
        <v>0.12195121951219512</v>
      </c>
      <c r="F82" s="430">
        <v>96.58536585365853</v>
      </c>
      <c r="G82" s="423"/>
    </row>
    <row r="83" spans="1:7" ht="23">
      <c r="A83" s="602"/>
      <c r="B83" s="79" t="s">
        <v>58</v>
      </c>
      <c r="C83" s="80">
        <v>1</v>
      </c>
      <c r="D83" s="81">
        <v>0.12195121951219512</v>
      </c>
      <c r="E83" s="81">
        <v>0.12195121951219512</v>
      </c>
      <c r="F83" s="430">
        <v>96.707317073170728</v>
      </c>
      <c r="G83" s="423"/>
    </row>
    <row r="84" spans="1:7" ht="23">
      <c r="A84" s="602"/>
      <c r="B84" s="79" t="s">
        <v>59</v>
      </c>
      <c r="C84" s="80">
        <v>6</v>
      </c>
      <c r="D84" s="81">
        <v>0.73170731707317083</v>
      </c>
      <c r="E84" s="81">
        <v>0.73170731707317083</v>
      </c>
      <c r="F84" s="430">
        <v>97.439024390243901</v>
      </c>
      <c r="G84" s="423"/>
    </row>
    <row r="85" spans="1:7" ht="23">
      <c r="A85" s="602"/>
      <c r="B85" s="79" t="s">
        <v>60</v>
      </c>
      <c r="C85" s="80">
        <v>1</v>
      </c>
      <c r="D85" s="81">
        <v>0.12195121951219512</v>
      </c>
      <c r="E85" s="81">
        <v>0.12195121951219512</v>
      </c>
      <c r="F85" s="430">
        <v>97.560975609756099</v>
      </c>
      <c r="G85" s="423"/>
    </row>
    <row r="86" spans="1:7" ht="46">
      <c r="A86" s="602"/>
      <c r="B86" s="79" t="s">
        <v>385</v>
      </c>
      <c r="C86" s="80">
        <v>1</v>
      </c>
      <c r="D86" s="81">
        <v>0.12195121951219512</v>
      </c>
      <c r="E86" s="81">
        <v>0.12195121951219512</v>
      </c>
      <c r="F86" s="430">
        <v>97.682926829268297</v>
      </c>
      <c r="G86" s="423"/>
    </row>
    <row r="87" spans="1:7" ht="80.5">
      <c r="A87" s="602"/>
      <c r="B87" s="79" t="s">
        <v>386</v>
      </c>
      <c r="C87" s="80">
        <v>2</v>
      </c>
      <c r="D87" s="81">
        <v>0.24390243902439024</v>
      </c>
      <c r="E87" s="81">
        <v>0.24390243902439024</v>
      </c>
      <c r="F87" s="430">
        <v>97.926829268292678</v>
      </c>
      <c r="G87" s="423"/>
    </row>
    <row r="88" spans="1:7" ht="34.5">
      <c r="A88" s="602"/>
      <c r="B88" s="79" t="s">
        <v>387</v>
      </c>
      <c r="C88" s="80">
        <v>1</v>
      </c>
      <c r="D88" s="81">
        <v>0.12195121951219512</v>
      </c>
      <c r="E88" s="81">
        <v>0.12195121951219512</v>
      </c>
      <c r="F88" s="430">
        <v>98.048780487804876</v>
      </c>
      <c r="G88" s="423"/>
    </row>
    <row r="89" spans="1:7" ht="69">
      <c r="A89" s="602"/>
      <c r="B89" s="79" t="s">
        <v>388</v>
      </c>
      <c r="C89" s="80">
        <v>1</v>
      </c>
      <c r="D89" s="81">
        <v>0.12195121951219512</v>
      </c>
      <c r="E89" s="81">
        <v>0.12195121951219512</v>
      </c>
      <c r="F89" s="430">
        <v>98.170731707317074</v>
      </c>
      <c r="G89" s="423"/>
    </row>
    <row r="90" spans="1:7" ht="46">
      <c r="A90" s="602"/>
      <c r="B90" s="79" t="s">
        <v>389</v>
      </c>
      <c r="C90" s="80">
        <v>1</v>
      </c>
      <c r="D90" s="81">
        <v>0.12195121951219512</v>
      </c>
      <c r="E90" s="81">
        <v>0.12195121951219512</v>
      </c>
      <c r="F90" s="430">
        <v>98.292682926829272</v>
      </c>
      <c r="G90" s="423"/>
    </row>
    <row r="91" spans="1:7" ht="34.5">
      <c r="A91" s="602"/>
      <c r="B91" s="79" t="s">
        <v>390</v>
      </c>
      <c r="C91" s="80">
        <v>1</v>
      </c>
      <c r="D91" s="81">
        <v>0.12195121951219512</v>
      </c>
      <c r="E91" s="81">
        <v>0.12195121951219512</v>
      </c>
      <c r="F91" s="430">
        <v>98.414634146341456</v>
      </c>
      <c r="G91" s="423"/>
    </row>
    <row r="92" spans="1:7" ht="46">
      <c r="A92" s="602"/>
      <c r="B92" s="79" t="s">
        <v>391</v>
      </c>
      <c r="C92" s="80">
        <v>1</v>
      </c>
      <c r="D92" s="81">
        <v>0.12195121951219512</v>
      </c>
      <c r="E92" s="81">
        <v>0.12195121951219512</v>
      </c>
      <c r="F92" s="430">
        <v>98.536585365853654</v>
      </c>
      <c r="G92" s="423"/>
    </row>
    <row r="93" spans="1:7" ht="46">
      <c r="A93" s="602"/>
      <c r="B93" s="79" t="s">
        <v>392</v>
      </c>
      <c r="C93" s="80">
        <v>1</v>
      </c>
      <c r="D93" s="81">
        <v>0.12195121951219512</v>
      </c>
      <c r="E93" s="81">
        <v>0.12195121951219512</v>
      </c>
      <c r="F93" s="430">
        <v>98.658536585365852</v>
      </c>
      <c r="G93" s="423"/>
    </row>
    <row r="94" spans="1:7" ht="46">
      <c r="A94" s="602"/>
      <c r="B94" s="79" t="s">
        <v>393</v>
      </c>
      <c r="C94" s="80">
        <v>1</v>
      </c>
      <c r="D94" s="81">
        <v>0.12195121951219512</v>
      </c>
      <c r="E94" s="81">
        <v>0.12195121951219512</v>
      </c>
      <c r="F94" s="430">
        <v>98.780487804878049</v>
      </c>
      <c r="G94" s="423"/>
    </row>
    <row r="95" spans="1:7" ht="34.5">
      <c r="A95" s="602"/>
      <c r="B95" s="79" t="s">
        <v>394</v>
      </c>
      <c r="C95" s="80">
        <v>1</v>
      </c>
      <c r="D95" s="81">
        <v>0.12195121951219512</v>
      </c>
      <c r="E95" s="81">
        <v>0.12195121951219512</v>
      </c>
      <c r="F95" s="430">
        <v>98.902439024390247</v>
      </c>
      <c r="G95" s="423"/>
    </row>
    <row r="96" spans="1:7" ht="34.5">
      <c r="A96" s="602"/>
      <c r="B96" s="79" t="s">
        <v>395</v>
      </c>
      <c r="C96" s="80">
        <v>1</v>
      </c>
      <c r="D96" s="81">
        <v>0.12195121951219512</v>
      </c>
      <c r="E96" s="81">
        <v>0.12195121951219512</v>
      </c>
      <c r="F96" s="430">
        <v>99.024390243902445</v>
      </c>
      <c r="G96" s="423"/>
    </row>
    <row r="97" spans="1:7" ht="69">
      <c r="A97" s="602"/>
      <c r="B97" s="79" t="s">
        <v>396</v>
      </c>
      <c r="C97" s="80">
        <v>1</v>
      </c>
      <c r="D97" s="81">
        <v>0.12195121951219512</v>
      </c>
      <c r="E97" s="81">
        <v>0.12195121951219512</v>
      </c>
      <c r="F97" s="430">
        <v>99.146341463414629</v>
      </c>
      <c r="G97" s="423"/>
    </row>
    <row r="98" spans="1:7" ht="34.5">
      <c r="A98" s="602"/>
      <c r="B98" s="79" t="s">
        <v>61</v>
      </c>
      <c r="C98" s="80">
        <v>2</v>
      </c>
      <c r="D98" s="81">
        <v>0.24390243902439024</v>
      </c>
      <c r="E98" s="81">
        <v>0.24390243902439024</v>
      </c>
      <c r="F98" s="430">
        <v>99.390243902439025</v>
      </c>
      <c r="G98" s="423"/>
    </row>
    <row r="99" spans="1:7" ht="34.5">
      <c r="A99" s="602"/>
      <c r="B99" s="79" t="s">
        <v>397</v>
      </c>
      <c r="C99" s="80">
        <v>1</v>
      </c>
      <c r="D99" s="81">
        <v>0.12195121951219512</v>
      </c>
      <c r="E99" s="81">
        <v>0.12195121951219512</v>
      </c>
      <c r="F99" s="430">
        <v>99.512195121951223</v>
      </c>
      <c r="G99" s="423"/>
    </row>
    <row r="100" spans="1:7" ht="46">
      <c r="A100" s="602"/>
      <c r="B100" s="79" t="s">
        <v>398</v>
      </c>
      <c r="C100" s="80">
        <v>1</v>
      </c>
      <c r="D100" s="81">
        <v>0.12195121951219512</v>
      </c>
      <c r="E100" s="81">
        <v>0.12195121951219512</v>
      </c>
      <c r="F100" s="430">
        <v>99.634146341463421</v>
      </c>
      <c r="G100" s="423"/>
    </row>
    <row r="101" spans="1:7" ht="46">
      <c r="A101" s="602"/>
      <c r="B101" s="79" t="s">
        <v>399</v>
      </c>
      <c r="C101" s="80">
        <v>1</v>
      </c>
      <c r="D101" s="81">
        <v>0.12195121951219512</v>
      </c>
      <c r="E101" s="81">
        <v>0.12195121951219512</v>
      </c>
      <c r="F101" s="430">
        <v>99.756097560975604</v>
      </c>
      <c r="G101" s="423"/>
    </row>
    <row r="102" spans="1:7" ht="46">
      <c r="A102" s="602"/>
      <c r="B102" s="79" t="s">
        <v>400</v>
      </c>
      <c r="C102" s="80">
        <v>1</v>
      </c>
      <c r="D102" s="81">
        <v>0.12195121951219512</v>
      </c>
      <c r="E102" s="81">
        <v>0.12195121951219512</v>
      </c>
      <c r="F102" s="430">
        <v>99.878048780487802</v>
      </c>
      <c r="G102" s="423"/>
    </row>
    <row r="103" spans="1:7" ht="23">
      <c r="A103" s="602"/>
      <c r="B103" s="79" t="s">
        <v>401</v>
      </c>
      <c r="C103" s="80">
        <v>1</v>
      </c>
      <c r="D103" s="81">
        <v>0.12195121951219512</v>
      </c>
      <c r="E103" s="81">
        <v>0.12195121951219512</v>
      </c>
      <c r="F103" s="430">
        <v>100</v>
      </c>
      <c r="G103" s="423"/>
    </row>
    <row r="104" spans="1:7">
      <c r="A104" s="603"/>
      <c r="B104" s="401" t="s">
        <v>27</v>
      </c>
      <c r="C104" s="82">
        <v>820</v>
      </c>
      <c r="D104" s="83">
        <v>100</v>
      </c>
      <c r="E104" s="83">
        <v>100</v>
      </c>
      <c r="F104" s="84"/>
      <c r="G104" s="423"/>
    </row>
    <row r="108" spans="1:7">
      <c r="A108" s="19" t="s">
        <v>170</v>
      </c>
    </row>
    <row r="109" spans="1:7">
      <c r="A109" s="8" t="s">
        <v>718</v>
      </c>
    </row>
  </sheetData>
  <mergeCells count="6">
    <mergeCell ref="A15:A104"/>
    <mergeCell ref="A1:F1"/>
    <mergeCell ref="A2:B2"/>
    <mergeCell ref="A3:A10"/>
    <mergeCell ref="A13:F13"/>
    <mergeCell ref="A14:B14"/>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7"/>
  <sheetViews>
    <sheetView zoomScale="102" zoomScaleNormal="70" workbookViewId="0">
      <selection sqref="A1:F1"/>
    </sheetView>
  </sheetViews>
  <sheetFormatPr baseColWidth="10" defaultColWidth="10.81640625" defaultRowHeight="14.5"/>
  <cols>
    <col min="1" max="21" width="10.81640625" style="8"/>
    <col min="22" max="22" width="39.54296875" style="8" bestFit="1" customWidth="1"/>
    <col min="23" max="16384" width="10.81640625" style="8"/>
  </cols>
  <sheetData>
    <row r="1" spans="1:97" ht="14.5" customHeight="1">
      <c r="A1" s="604" t="s">
        <v>4</v>
      </c>
      <c r="B1" s="604"/>
      <c r="C1" s="604"/>
      <c r="D1" s="604"/>
      <c r="E1" s="604"/>
      <c r="F1" s="604"/>
      <c r="G1" s="8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24">
      <c r="A2" s="605" t="s">
        <v>0</v>
      </c>
      <c r="B2" s="605"/>
      <c r="C2" s="86" t="s">
        <v>19</v>
      </c>
      <c r="D2" s="87" t="s">
        <v>20</v>
      </c>
      <c r="E2" s="87" t="s">
        <v>21</v>
      </c>
      <c r="F2" s="88" t="s">
        <v>22</v>
      </c>
      <c r="G2" s="89"/>
      <c r="H2" s="7"/>
      <c r="I2" s="7" t="s">
        <v>333</v>
      </c>
      <c r="J2" s="7" t="s">
        <v>404</v>
      </c>
      <c r="K2" s="7"/>
      <c r="L2" s="7"/>
      <c r="M2" s="7"/>
      <c r="N2" s="7"/>
      <c r="O2" s="7"/>
      <c r="P2" s="7"/>
      <c r="Q2" s="7"/>
      <c r="R2" s="7"/>
      <c r="S2" s="7"/>
      <c r="T2" s="7"/>
      <c r="U2" s="7"/>
      <c r="V2" s="7" t="s">
        <v>402</v>
      </c>
      <c r="W2" s="14" t="s">
        <v>147</v>
      </c>
      <c r="X2" s="14" t="s">
        <v>403</v>
      </c>
      <c r="Y2" s="14"/>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23">
      <c r="A3" s="606" t="s">
        <v>16</v>
      </c>
      <c r="B3" s="90" t="s">
        <v>62</v>
      </c>
      <c r="C3" s="91">
        <v>1918</v>
      </c>
      <c r="D3" s="89">
        <v>39.734824943028798</v>
      </c>
      <c r="E3" s="89">
        <v>40.175953079178882</v>
      </c>
      <c r="F3" s="92">
        <v>40.175953079178882</v>
      </c>
      <c r="G3" s="89"/>
      <c r="H3" s="90" t="s">
        <v>62</v>
      </c>
      <c r="I3" s="89">
        <v>40.175953079178882</v>
      </c>
      <c r="J3" s="10">
        <v>15.320668993217884</v>
      </c>
      <c r="K3" s="7"/>
      <c r="L3" s="7"/>
      <c r="M3" s="7"/>
      <c r="N3" s="7"/>
      <c r="O3" s="7"/>
      <c r="P3" s="7"/>
      <c r="Q3" s="7"/>
      <c r="R3" s="7"/>
      <c r="S3" s="7"/>
      <c r="T3" s="7"/>
      <c r="U3" s="7">
        <v>1</v>
      </c>
      <c r="V3" s="21" t="s">
        <v>62</v>
      </c>
      <c r="W3" s="10">
        <f>(X3/$X$19)*100</f>
        <v>15.320668993217884</v>
      </c>
      <c r="X3" s="104">
        <v>9307</v>
      </c>
      <c r="Y3" s="3" t="s">
        <v>149</v>
      </c>
      <c r="Z3" s="8">
        <v>1</v>
      </c>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c r="A4" s="607"/>
      <c r="B4" s="93" t="s">
        <v>63</v>
      </c>
      <c r="C4" s="94">
        <v>908</v>
      </c>
      <c r="D4" s="95">
        <v>18.810855603894758</v>
      </c>
      <c r="E4" s="95">
        <v>19.019689987431924</v>
      </c>
      <c r="F4" s="96">
        <v>59.195643066610806</v>
      </c>
      <c r="G4" s="89"/>
      <c r="H4" s="93" t="s">
        <v>63</v>
      </c>
      <c r="I4" s="95">
        <v>19.019689987431924</v>
      </c>
      <c r="J4" s="10">
        <v>16.705076710344375</v>
      </c>
      <c r="K4" s="7"/>
      <c r="L4" s="7"/>
      <c r="M4" s="7"/>
      <c r="N4" s="7"/>
      <c r="O4" s="7"/>
      <c r="P4" s="7"/>
      <c r="Q4" s="7"/>
      <c r="R4" s="7"/>
      <c r="S4" s="7"/>
      <c r="T4" s="7"/>
      <c r="U4" s="7">
        <v>2</v>
      </c>
      <c r="V4" s="22" t="s">
        <v>63</v>
      </c>
      <c r="W4" s="10">
        <f t="shared" ref="W4:W18" si="0">(X4/$X$19)*100</f>
        <v>16.705076710344375</v>
      </c>
      <c r="X4" s="104">
        <v>10148</v>
      </c>
      <c r="Y4" s="4" t="s">
        <v>150</v>
      </c>
      <c r="Z4" s="8">
        <v>2</v>
      </c>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14.5" customHeight="1">
      <c r="A5" s="607"/>
      <c r="B5" s="93" t="s">
        <v>64</v>
      </c>
      <c r="C5" s="94">
        <v>45</v>
      </c>
      <c r="D5" s="95">
        <v>0.93225605966438785</v>
      </c>
      <c r="E5" s="95">
        <v>0.94260578131545869</v>
      </c>
      <c r="F5" s="96">
        <v>60.13824884792627</v>
      </c>
      <c r="G5" s="89"/>
      <c r="H5" s="93" t="s">
        <v>71</v>
      </c>
      <c r="I5" s="95">
        <v>17.176372015081693</v>
      </c>
      <c r="J5" s="10">
        <v>17.501810759201948</v>
      </c>
      <c r="K5" s="7"/>
      <c r="L5" s="7"/>
      <c r="M5" s="7"/>
      <c r="N5" s="7"/>
      <c r="O5" s="7"/>
      <c r="P5" s="7"/>
      <c r="Q5" s="7"/>
      <c r="R5" s="7"/>
      <c r="S5" s="7"/>
      <c r="T5" s="7"/>
      <c r="U5" s="7">
        <v>3</v>
      </c>
      <c r="V5" s="22" t="s">
        <v>71</v>
      </c>
      <c r="W5" s="10">
        <f t="shared" si="0"/>
        <v>17.501810759201948</v>
      </c>
      <c r="X5" s="104">
        <v>10632</v>
      </c>
      <c r="Y5" s="4" t="s">
        <v>158</v>
      </c>
      <c r="Z5" s="8">
        <v>3</v>
      </c>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14.5" customHeight="1">
      <c r="A6" s="607"/>
      <c r="B6" s="93" t="s">
        <v>65</v>
      </c>
      <c r="C6" s="94">
        <v>50</v>
      </c>
      <c r="D6" s="95">
        <v>1.0358400662937643</v>
      </c>
      <c r="E6" s="95">
        <v>1.0473397570171765</v>
      </c>
      <c r="F6" s="96">
        <v>61.18558860494344</v>
      </c>
      <c r="G6" s="89"/>
      <c r="H6" s="93" t="s">
        <v>70</v>
      </c>
      <c r="I6" s="95">
        <v>5.5299539170506913</v>
      </c>
      <c r="J6" s="10">
        <v>9.9328372950549824</v>
      </c>
      <c r="K6" s="7"/>
      <c r="L6" s="7"/>
      <c r="M6" s="7"/>
      <c r="N6" s="7"/>
      <c r="O6" s="7"/>
      <c r="P6" s="7"/>
      <c r="Q6" s="7"/>
      <c r="R6" s="7"/>
      <c r="S6" s="7"/>
      <c r="T6" s="7"/>
      <c r="U6" s="7">
        <v>4</v>
      </c>
      <c r="V6" s="22" t="s">
        <v>72</v>
      </c>
      <c r="W6" s="10">
        <f t="shared" si="0"/>
        <v>4.1894383354184503</v>
      </c>
      <c r="X6" s="104">
        <v>2545</v>
      </c>
      <c r="Y6" s="5" t="s">
        <v>159</v>
      </c>
      <c r="Z6" s="8">
        <v>4</v>
      </c>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ht="14.5" customHeight="1">
      <c r="A7" s="607"/>
      <c r="B7" s="93" t="s">
        <v>66</v>
      </c>
      <c r="C7" s="94">
        <v>18</v>
      </c>
      <c r="D7" s="95">
        <v>0.37290242386575512</v>
      </c>
      <c r="E7" s="95">
        <v>0.37704231252618348</v>
      </c>
      <c r="F7" s="96">
        <v>61.562630917469633</v>
      </c>
      <c r="G7" s="89"/>
      <c r="H7" s="93" t="s">
        <v>72</v>
      </c>
      <c r="I7" s="95">
        <v>4.8596564725596991</v>
      </c>
      <c r="J7" s="10">
        <v>4.1894383354184503</v>
      </c>
      <c r="K7" s="7"/>
      <c r="L7" s="7"/>
      <c r="M7" s="7"/>
      <c r="N7" s="7"/>
      <c r="O7" s="7"/>
      <c r="P7" s="7"/>
      <c r="Q7" s="7"/>
      <c r="R7" s="7"/>
      <c r="S7" s="7"/>
      <c r="T7" s="7"/>
      <c r="U7" s="7">
        <v>5</v>
      </c>
      <c r="V7" s="22" t="s">
        <v>68</v>
      </c>
      <c r="W7" s="10">
        <f t="shared" si="0"/>
        <v>7.3747283861197079</v>
      </c>
      <c r="X7" s="104">
        <v>4480</v>
      </c>
      <c r="Y7" s="5" t="s">
        <v>155</v>
      </c>
      <c r="Z7" s="8">
        <v>5</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c r="A8" s="607"/>
      <c r="B8" s="93" t="s">
        <v>67</v>
      </c>
      <c r="C8" s="94">
        <v>38</v>
      </c>
      <c r="D8" s="95">
        <v>0.7872384503832609</v>
      </c>
      <c r="E8" s="95">
        <v>0.79597821533305413</v>
      </c>
      <c r="F8" s="96">
        <v>62.358609132802677</v>
      </c>
      <c r="G8" s="89"/>
      <c r="H8" s="93" t="s">
        <v>74</v>
      </c>
      <c r="I8" s="95">
        <v>3.3724340175953076</v>
      </c>
      <c r="J8" s="10">
        <v>6.0660433265292681</v>
      </c>
      <c r="K8" s="7"/>
      <c r="L8" s="7"/>
      <c r="M8" s="7"/>
      <c r="N8" s="7"/>
      <c r="O8" s="7"/>
      <c r="P8" s="7"/>
      <c r="Q8" s="7"/>
      <c r="R8" s="7"/>
      <c r="S8" s="7"/>
      <c r="T8" s="7"/>
      <c r="U8" s="7">
        <v>6</v>
      </c>
      <c r="V8" s="22" t="s">
        <v>70</v>
      </c>
      <c r="W8" s="10">
        <f t="shared" si="0"/>
        <v>9.9328372950549824</v>
      </c>
      <c r="X8" s="104">
        <v>6034</v>
      </c>
      <c r="Y8" s="5" t="s">
        <v>157</v>
      </c>
      <c r="Z8" s="8">
        <v>6</v>
      </c>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c r="A9" s="607"/>
      <c r="B9" s="93" t="s">
        <v>68</v>
      </c>
      <c r="C9" s="94">
        <v>110</v>
      </c>
      <c r="D9" s="95">
        <v>2.2788481458462813</v>
      </c>
      <c r="E9" s="95">
        <v>2.3041474654377883</v>
      </c>
      <c r="F9" s="96">
        <v>64.662756598240463</v>
      </c>
      <c r="G9" s="89"/>
      <c r="H9" s="93" t="s">
        <v>68</v>
      </c>
      <c r="I9" s="95">
        <v>2.3041474654377883</v>
      </c>
      <c r="J9" s="10">
        <v>7.3747283861197079</v>
      </c>
      <c r="K9" s="7"/>
      <c r="L9" s="7"/>
      <c r="M9" s="7"/>
      <c r="N9" s="7"/>
      <c r="O9" s="7"/>
      <c r="P9" s="7"/>
      <c r="Q9" s="7"/>
      <c r="R9" s="7"/>
      <c r="S9" s="7"/>
      <c r="T9" s="7"/>
      <c r="U9" s="7">
        <v>7</v>
      </c>
      <c r="V9" s="22" t="s">
        <v>74</v>
      </c>
      <c r="W9" s="10">
        <f t="shared" si="0"/>
        <v>6.0660433265292681</v>
      </c>
      <c r="X9" s="104">
        <v>3685</v>
      </c>
      <c r="Y9" s="5" t="s">
        <v>161</v>
      </c>
      <c r="Z9" s="8">
        <v>7</v>
      </c>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ht="23">
      <c r="A10" s="607"/>
      <c r="B10" s="93" t="s">
        <v>69</v>
      </c>
      <c r="C10" s="94">
        <v>34</v>
      </c>
      <c r="D10" s="95">
        <v>0.70437124507975968</v>
      </c>
      <c r="E10" s="95">
        <v>0.71219103477167989</v>
      </c>
      <c r="F10" s="96">
        <v>65.374947633012141</v>
      </c>
      <c r="G10" s="89"/>
      <c r="H10" s="93" t="s">
        <v>75</v>
      </c>
      <c r="I10" s="95">
        <v>1.5291160452450774</v>
      </c>
      <c r="J10" s="10">
        <v>3.1935207743464802</v>
      </c>
      <c r="K10" s="7"/>
      <c r="L10" s="7"/>
      <c r="M10" s="7"/>
      <c r="N10" s="7"/>
      <c r="O10" s="7"/>
      <c r="P10" s="7"/>
      <c r="Q10" s="7"/>
      <c r="R10" s="7"/>
      <c r="S10" s="7"/>
      <c r="T10" s="7"/>
      <c r="U10" s="7">
        <v>8</v>
      </c>
      <c r="V10" s="22" t="s">
        <v>65</v>
      </c>
      <c r="W10" s="10">
        <f t="shared" si="0"/>
        <v>3.3186277737538683</v>
      </c>
      <c r="X10" s="104">
        <v>2016</v>
      </c>
      <c r="Y10" s="4" t="s">
        <v>152</v>
      </c>
      <c r="Z10" s="8">
        <v>8</v>
      </c>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ht="23">
      <c r="A11" s="607"/>
      <c r="B11" s="93" t="s">
        <v>70</v>
      </c>
      <c r="C11" s="94">
        <v>264</v>
      </c>
      <c r="D11" s="95">
        <v>5.4692355500310752</v>
      </c>
      <c r="E11" s="95">
        <v>5.5299539170506913</v>
      </c>
      <c r="F11" s="96">
        <v>70.904901550062831</v>
      </c>
      <c r="G11" s="89"/>
      <c r="H11" s="93" t="s">
        <v>77</v>
      </c>
      <c r="I11" s="95">
        <v>1.1311269375785507</v>
      </c>
      <c r="J11" s="10">
        <v>2.6173701191808787</v>
      </c>
      <c r="K11" s="7"/>
      <c r="L11" s="7"/>
      <c r="M11" s="7"/>
      <c r="N11" s="7"/>
      <c r="O11" s="7"/>
      <c r="P11" s="7"/>
      <c r="Q11" s="7"/>
      <c r="R11" s="7"/>
      <c r="S11" s="7"/>
      <c r="T11" s="7"/>
      <c r="U11" s="7">
        <v>9</v>
      </c>
      <c r="V11" s="22" t="s">
        <v>64</v>
      </c>
      <c r="W11" s="10">
        <f t="shared" si="0"/>
        <v>4.1482847171923352</v>
      </c>
      <c r="X11" s="104">
        <v>2520</v>
      </c>
      <c r="Y11" s="5" t="s">
        <v>151</v>
      </c>
      <c r="Z11" s="8">
        <v>9</v>
      </c>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row>
    <row r="12" spans="1:97" ht="23">
      <c r="A12" s="607"/>
      <c r="B12" s="93" t="s">
        <v>71</v>
      </c>
      <c r="C12" s="94">
        <v>820</v>
      </c>
      <c r="D12" s="95">
        <v>16.987777087217733</v>
      </c>
      <c r="E12" s="95">
        <v>17.176372015081693</v>
      </c>
      <c r="F12" s="96">
        <v>88.081273565144542</v>
      </c>
      <c r="G12" s="89"/>
      <c r="H12" s="93" t="s">
        <v>65</v>
      </c>
      <c r="I12" s="95">
        <v>1.0473397570171765</v>
      </c>
      <c r="J12" s="10">
        <v>3.3186277737538683</v>
      </c>
      <c r="K12" s="7"/>
      <c r="L12" s="7"/>
      <c r="M12" s="7"/>
      <c r="N12" s="7"/>
      <c r="O12" s="7"/>
      <c r="P12" s="7"/>
      <c r="Q12" s="7"/>
      <c r="R12" s="7"/>
      <c r="S12" s="7"/>
      <c r="T12" s="7"/>
      <c r="U12" s="7">
        <v>10</v>
      </c>
      <c r="V12" s="22" t="s">
        <v>76</v>
      </c>
      <c r="W12" s="10">
        <f>(X12/$X$19)*100</f>
        <v>3.3350892210443144</v>
      </c>
      <c r="X12" s="104">
        <v>2026</v>
      </c>
      <c r="Y12" s="5" t="s">
        <v>163</v>
      </c>
      <c r="Z12" s="8">
        <v>10</v>
      </c>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row>
    <row r="13" spans="1:97" ht="23">
      <c r="A13" s="607"/>
      <c r="B13" s="93" t="s">
        <v>72</v>
      </c>
      <c r="C13" s="94">
        <v>232</v>
      </c>
      <c r="D13" s="95">
        <v>4.8062979076030663</v>
      </c>
      <c r="E13" s="95">
        <v>4.8596564725596991</v>
      </c>
      <c r="F13" s="96">
        <v>92.940930037704234</v>
      </c>
      <c r="G13" s="89"/>
      <c r="H13" s="93" t="s">
        <v>64</v>
      </c>
      <c r="I13" s="95">
        <v>0.94260578131545869</v>
      </c>
      <c r="J13" s="10">
        <v>4.1482847171923352</v>
      </c>
      <c r="K13" s="7"/>
      <c r="L13" s="7"/>
      <c r="M13" s="7"/>
      <c r="N13" s="7"/>
      <c r="O13" s="7"/>
      <c r="P13" s="7"/>
      <c r="Q13" s="7"/>
      <c r="R13" s="7"/>
      <c r="S13" s="7"/>
      <c r="T13" s="7"/>
      <c r="U13" s="7">
        <v>11</v>
      </c>
      <c r="V13" s="22" t="s">
        <v>69</v>
      </c>
      <c r="W13" s="10">
        <f t="shared" si="0"/>
        <v>2.1712648976097979</v>
      </c>
      <c r="X13" s="104">
        <v>1319</v>
      </c>
      <c r="Y13" s="4" t="s">
        <v>156</v>
      </c>
      <c r="Z13" s="8">
        <v>11</v>
      </c>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row>
    <row r="14" spans="1:97" ht="14.5" customHeight="1">
      <c r="A14" s="607"/>
      <c r="B14" s="93" t="s">
        <v>73</v>
      </c>
      <c r="C14" s="94">
        <v>10</v>
      </c>
      <c r="D14" s="95">
        <v>0.20716801325875284</v>
      </c>
      <c r="E14" s="95">
        <v>0.20946795140343527</v>
      </c>
      <c r="F14" s="96">
        <v>93.150397989107674</v>
      </c>
      <c r="G14" s="89"/>
      <c r="H14" s="93" t="s">
        <v>76</v>
      </c>
      <c r="I14" s="95">
        <v>0.81692501047339761</v>
      </c>
      <c r="J14" s="10">
        <v>3.3350892210443144</v>
      </c>
      <c r="K14" s="7"/>
      <c r="L14" s="7"/>
      <c r="M14" s="7"/>
      <c r="N14" s="7"/>
      <c r="O14" s="7"/>
      <c r="P14" s="7"/>
      <c r="Q14" s="7"/>
      <c r="R14" s="7"/>
      <c r="S14" s="7"/>
      <c r="T14" s="7"/>
      <c r="U14" s="7">
        <v>12</v>
      </c>
      <c r="V14" s="22" t="s">
        <v>75</v>
      </c>
      <c r="W14" s="10">
        <f t="shared" si="0"/>
        <v>3.1935207743464802</v>
      </c>
      <c r="X14" s="104">
        <v>1940</v>
      </c>
      <c r="Y14" s="4" t="s">
        <v>162</v>
      </c>
      <c r="Z14" s="8">
        <v>12</v>
      </c>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row>
    <row r="15" spans="1:97">
      <c r="A15" s="607"/>
      <c r="B15" s="93" t="s">
        <v>74</v>
      </c>
      <c r="C15" s="94">
        <v>161</v>
      </c>
      <c r="D15" s="95">
        <v>3.335405013465921</v>
      </c>
      <c r="E15" s="95">
        <v>3.3724340175953076</v>
      </c>
      <c r="F15" s="96">
        <v>96.52283200670297</v>
      </c>
      <c r="G15" s="89"/>
      <c r="H15" s="93" t="s">
        <v>67</v>
      </c>
      <c r="I15" s="95">
        <v>0.79597821533305413</v>
      </c>
      <c r="J15" s="10">
        <v>2.462632514650688</v>
      </c>
      <c r="K15" s="7"/>
      <c r="L15" s="7"/>
      <c r="M15" s="7"/>
      <c r="N15" s="7"/>
      <c r="O15" s="7"/>
      <c r="P15" s="7"/>
      <c r="Q15" s="7"/>
      <c r="R15" s="7"/>
      <c r="S15" s="7"/>
      <c r="T15" s="7"/>
      <c r="U15" s="7">
        <v>13</v>
      </c>
      <c r="V15" s="22" t="s">
        <v>67</v>
      </c>
      <c r="W15" s="10">
        <f t="shared" si="0"/>
        <v>2.462632514650688</v>
      </c>
      <c r="X15" s="104">
        <v>1496</v>
      </c>
      <c r="Y15" s="4" t="s">
        <v>154</v>
      </c>
      <c r="Z15" s="8">
        <v>13</v>
      </c>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row>
    <row r="16" spans="1:97" ht="23">
      <c r="A16" s="607"/>
      <c r="B16" s="93" t="s">
        <v>75</v>
      </c>
      <c r="C16" s="94">
        <v>73</v>
      </c>
      <c r="D16" s="95">
        <v>1.5123264967888956</v>
      </c>
      <c r="E16" s="95">
        <v>1.5291160452450774</v>
      </c>
      <c r="F16" s="96">
        <v>98.05194805194806</v>
      </c>
      <c r="G16" s="89"/>
      <c r="H16" s="93" t="s">
        <v>69</v>
      </c>
      <c r="I16" s="95">
        <v>0.71219103477167989</v>
      </c>
      <c r="J16" s="10">
        <v>2.1712648976097979</v>
      </c>
      <c r="K16" s="7"/>
      <c r="L16" s="7"/>
      <c r="M16" s="7"/>
      <c r="N16" s="7"/>
      <c r="O16" s="7"/>
      <c r="P16" s="7"/>
      <c r="Q16" s="7"/>
      <c r="R16" s="7"/>
      <c r="S16" s="7"/>
      <c r="T16" s="7"/>
      <c r="U16" s="7">
        <v>14</v>
      </c>
      <c r="V16" s="22" t="s">
        <v>77</v>
      </c>
      <c r="W16" s="10">
        <f t="shared" si="0"/>
        <v>2.6173701191808787</v>
      </c>
      <c r="X16" s="104">
        <v>1590</v>
      </c>
      <c r="Y16" s="4" t="s">
        <v>164</v>
      </c>
      <c r="Z16" s="8">
        <v>14</v>
      </c>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row>
    <row r="17" spans="1:97" ht="23">
      <c r="A17" s="607"/>
      <c r="B17" s="93" t="s">
        <v>76</v>
      </c>
      <c r="C17" s="94">
        <v>39</v>
      </c>
      <c r="D17" s="95">
        <v>0.80795525170913618</v>
      </c>
      <c r="E17" s="95">
        <v>0.81692501047339761</v>
      </c>
      <c r="F17" s="96">
        <v>98.868873062421443</v>
      </c>
      <c r="G17" s="89"/>
      <c r="H17" s="93" t="s">
        <v>66</v>
      </c>
      <c r="I17" s="95">
        <v>0.37704231252618348</v>
      </c>
      <c r="J17" s="10">
        <v>0.84117995654177913</v>
      </c>
      <c r="K17" s="7"/>
      <c r="L17" s="7"/>
      <c r="M17" s="7"/>
      <c r="N17" s="7"/>
      <c r="Q17" s="7"/>
      <c r="R17" s="7"/>
      <c r="S17" s="7"/>
      <c r="T17" s="7"/>
      <c r="U17" s="7">
        <v>15</v>
      </c>
      <c r="V17" s="22" t="s">
        <v>73</v>
      </c>
      <c r="W17" s="10">
        <f t="shared" si="0"/>
        <v>0.82142621979324426</v>
      </c>
      <c r="X17" s="103">
        <v>499</v>
      </c>
      <c r="Y17" s="4" t="s">
        <v>160</v>
      </c>
      <c r="Z17" s="8">
        <v>15</v>
      </c>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row>
    <row r="18" spans="1:97">
      <c r="A18" s="607"/>
      <c r="B18" s="93" t="s">
        <v>77</v>
      </c>
      <c r="C18" s="94">
        <v>54</v>
      </c>
      <c r="D18" s="95">
        <v>1.1187072715972655</v>
      </c>
      <c r="E18" s="95">
        <v>1.1311269375785507</v>
      </c>
      <c r="F18" s="96">
        <v>100</v>
      </c>
      <c r="G18" s="89"/>
      <c r="H18" s="93" t="s">
        <v>73</v>
      </c>
      <c r="I18" s="95">
        <v>0.20946795140343527</v>
      </c>
      <c r="J18" s="10">
        <v>0.82142621979324426</v>
      </c>
      <c r="L18" s="7"/>
      <c r="M18" s="7"/>
      <c r="N18" s="7"/>
      <c r="Q18" s="7"/>
      <c r="R18" s="7"/>
      <c r="S18" s="7"/>
      <c r="T18" s="7"/>
      <c r="U18" s="7">
        <v>16</v>
      </c>
      <c r="V18" s="22" t="s">
        <v>66</v>
      </c>
      <c r="W18" s="10">
        <f t="shared" si="0"/>
        <v>0.84117995654177913</v>
      </c>
      <c r="X18" s="103">
        <v>511</v>
      </c>
      <c r="Y18" s="6" t="s">
        <v>153</v>
      </c>
      <c r="Z18" s="8">
        <v>16</v>
      </c>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row>
    <row r="19" spans="1:97">
      <c r="A19" s="607"/>
      <c r="B19" s="93" t="s">
        <v>27</v>
      </c>
      <c r="C19" s="94">
        <v>4774</v>
      </c>
      <c r="D19" s="95">
        <v>98.902009529728602</v>
      </c>
      <c r="E19" s="95">
        <v>100</v>
      </c>
      <c r="F19" s="97"/>
      <c r="G19" s="89"/>
      <c r="H19" s="7"/>
      <c r="I19" s="7"/>
      <c r="J19" s="7"/>
      <c r="L19" s="7"/>
      <c r="M19" s="7"/>
      <c r="N19" s="7"/>
      <c r="O19" s="7"/>
      <c r="P19" s="7"/>
      <c r="Q19" s="7"/>
      <c r="R19" s="7"/>
      <c r="S19" s="7"/>
      <c r="T19" s="7"/>
      <c r="U19" s="7">
        <v>17</v>
      </c>
      <c r="V19" s="7" t="s">
        <v>148</v>
      </c>
      <c r="W19" s="10">
        <f>SUM(W3:W18)</f>
        <v>100.00000000000001</v>
      </c>
      <c r="X19" s="104">
        <v>60748</v>
      </c>
      <c r="Y19" s="3" t="s">
        <v>165</v>
      </c>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row>
    <row r="20" spans="1:97">
      <c r="A20" s="93" t="s">
        <v>17</v>
      </c>
      <c r="B20" s="93" t="s">
        <v>28</v>
      </c>
      <c r="C20" s="94">
        <v>53</v>
      </c>
      <c r="D20" s="95">
        <v>1.0979904702713901</v>
      </c>
      <c r="E20" s="98"/>
      <c r="F20" s="97"/>
      <c r="G20" s="89"/>
      <c r="H20" s="7"/>
      <c r="I20" s="7"/>
      <c r="J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row>
    <row r="21" spans="1:97">
      <c r="A21" s="608" t="s">
        <v>27</v>
      </c>
      <c r="B21" s="608"/>
      <c r="C21" s="99">
        <v>4827</v>
      </c>
      <c r="D21" s="100">
        <v>100</v>
      </c>
      <c r="E21" s="101"/>
      <c r="F21" s="102"/>
      <c r="G21" s="89"/>
      <c r="H21" s="7"/>
      <c r="I21" s="7"/>
      <c r="J21" s="7"/>
      <c r="K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row>
    <row r="22" spans="1:97">
      <c r="N22" s="8" t="s">
        <v>171</v>
      </c>
    </row>
    <row r="23" spans="1:97">
      <c r="N23" s="2" t="s">
        <v>137</v>
      </c>
      <c r="O23" s="18">
        <f>(4774/57594)*100</f>
        <v>8.2890578879744421</v>
      </c>
    </row>
    <row r="24" spans="1:97">
      <c r="N24" s="2"/>
      <c r="O24" s="18"/>
    </row>
    <row r="26" spans="1:97">
      <c r="A26" s="19" t="s">
        <v>170</v>
      </c>
    </row>
    <row r="27" spans="1:97">
      <c r="A27" s="17" t="s">
        <v>719</v>
      </c>
    </row>
  </sheetData>
  <sortState ref="H4:I18">
    <sortCondition descending="1" ref="I4:I18"/>
  </sortState>
  <mergeCells count="4">
    <mergeCell ref="A1:F1"/>
    <mergeCell ref="A2:B2"/>
    <mergeCell ref="A3:A19"/>
    <mergeCell ref="A21:B2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5"/>
  <sheetViews>
    <sheetView zoomScale="85" zoomScaleNormal="85" workbookViewId="0">
      <selection sqref="A1:F1"/>
    </sheetView>
  </sheetViews>
  <sheetFormatPr baseColWidth="10" defaultColWidth="10.81640625" defaultRowHeight="14.5"/>
  <cols>
    <col min="1" max="10" width="10.81640625" style="8"/>
    <col min="11" max="11" width="19.54296875" style="8" customWidth="1"/>
    <col min="12" max="22" width="10.81640625" style="8"/>
    <col min="23" max="23" width="39.54296875" style="8" bestFit="1" customWidth="1"/>
    <col min="24" max="16384" width="10.81640625" style="8"/>
  </cols>
  <sheetData>
    <row r="1" spans="1:98" ht="14.5" customHeight="1">
      <c r="A1" s="610" t="s">
        <v>5</v>
      </c>
      <c r="B1" s="610"/>
      <c r="C1" s="610"/>
      <c r="D1" s="610"/>
      <c r="E1" s="610"/>
      <c r="F1" s="610"/>
      <c r="G1" s="352"/>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24">
      <c r="A2" s="611" t="s">
        <v>0</v>
      </c>
      <c r="B2" s="611"/>
      <c r="C2" s="353" t="s">
        <v>19</v>
      </c>
      <c r="D2" s="354" t="s">
        <v>20</v>
      </c>
      <c r="E2" s="354" t="s">
        <v>21</v>
      </c>
      <c r="F2" s="355" t="s">
        <v>22</v>
      </c>
      <c r="G2" s="352"/>
      <c r="H2" s="7"/>
      <c r="I2" s="7" t="s">
        <v>715</v>
      </c>
      <c r="J2" s="7" t="s">
        <v>333</v>
      </c>
      <c r="K2" s="15" t="s">
        <v>692</v>
      </c>
      <c r="L2" s="15" t="s">
        <v>141</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34.5">
      <c r="A3" s="612" t="s">
        <v>16</v>
      </c>
      <c r="B3" s="402" t="s">
        <v>125</v>
      </c>
      <c r="C3" s="356">
        <v>27</v>
      </c>
      <c r="D3" s="357">
        <v>3.2926829268292686</v>
      </c>
      <c r="E3" s="357">
        <v>3.2926829268292686</v>
      </c>
      <c r="F3" s="358">
        <v>3.2926829268292686</v>
      </c>
      <c r="G3" s="352"/>
      <c r="H3" s="21" t="s">
        <v>79</v>
      </c>
      <c r="I3" s="361">
        <v>36.707317073170728</v>
      </c>
      <c r="J3" s="361">
        <v>38.541666666666671</v>
      </c>
      <c r="K3" s="105">
        <v>32.050213563912905</v>
      </c>
      <c r="L3" s="106">
        <v>41.83535762483131</v>
      </c>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spans="1:98">
      <c r="A4" s="613"/>
      <c r="B4" s="403" t="s">
        <v>78</v>
      </c>
      <c r="C4" s="360">
        <v>265</v>
      </c>
      <c r="D4" s="361">
        <v>32.31707317073171</v>
      </c>
      <c r="E4" s="361">
        <v>32.31707317073171</v>
      </c>
      <c r="F4" s="362">
        <v>35.609756097560975</v>
      </c>
      <c r="G4" s="352"/>
      <c r="H4" s="22" t="s">
        <v>78</v>
      </c>
      <c r="I4" s="361">
        <v>32.31707317073171</v>
      </c>
      <c r="J4" s="361">
        <v>36.041666666666664</v>
      </c>
      <c r="K4" s="105">
        <v>32.788137653227764</v>
      </c>
      <c r="L4" s="107">
        <v>36.009896536212324</v>
      </c>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ht="23">
      <c r="A5" s="613"/>
      <c r="B5" s="403" t="s">
        <v>79</v>
      </c>
      <c r="C5" s="360">
        <v>301</v>
      </c>
      <c r="D5" s="361">
        <v>36.707317073170728</v>
      </c>
      <c r="E5" s="361">
        <v>36.707317073170728</v>
      </c>
      <c r="F5" s="362">
        <v>72.317073170731703</v>
      </c>
      <c r="G5" s="352"/>
      <c r="H5" s="22" t="s">
        <v>80</v>
      </c>
      <c r="I5" s="361">
        <v>25.609756097560975</v>
      </c>
      <c r="J5" s="361">
        <v>21.1875</v>
      </c>
      <c r="K5" s="105">
        <v>25.299510365663089</v>
      </c>
      <c r="L5" s="107">
        <v>16.554206027890238</v>
      </c>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23">
      <c r="A6" s="613"/>
      <c r="B6" s="403" t="s">
        <v>80</v>
      </c>
      <c r="C6" s="360">
        <v>210</v>
      </c>
      <c r="D6" s="361">
        <v>25.609756097560975</v>
      </c>
      <c r="E6" s="361">
        <v>25.609756097560975</v>
      </c>
      <c r="F6" s="362">
        <v>97.926829268292678</v>
      </c>
      <c r="G6" s="352"/>
      <c r="H6" s="22" t="s">
        <v>57</v>
      </c>
      <c r="I6" s="357">
        <v>3.2926829268292686</v>
      </c>
      <c r="J6" s="357">
        <v>1.6875</v>
      </c>
      <c r="K6" s="105">
        <v>7.3</v>
      </c>
      <c r="L6" s="107">
        <v>3.3738191632928474</v>
      </c>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ht="23">
      <c r="A7" s="613"/>
      <c r="B7" s="403" t="s">
        <v>81</v>
      </c>
      <c r="C7" s="360">
        <v>17</v>
      </c>
      <c r="D7" s="361">
        <v>2.0731707317073171</v>
      </c>
      <c r="E7" s="361">
        <v>2.0731707317073171</v>
      </c>
      <c r="F7" s="362">
        <v>100</v>
      </c>
      <c r="G7" s="352"/>
      <c r="H7" s="22" t="s">
        <v>81</v>
      </c>
      <c r="I7" s="361">
        <v>2.0731707317073171</v>
      </c>
      <c r="J7" s="361">
        <v>2.5416666666666665</v>
      </c>
      <c r="K7" s="105">
        <v>2.6</v>
      </c>
      <c r="L7" s="107">
        <v>2.2267206477732793</v>
      </c>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8">
      <c r="A8" s="609"/>
      <c r="B8" s="404" t="s">
        <v>27</v>
      </c>
      <c r="C8" s="365">
        <v>820</v>
      </c>
      <c r="D8" s="366">
        <v>100</v>
      </c>
      <c r="E8" s="366">
        <v>100</v>
      </c>
      <c r="F8" s="368"/>
      <c r="G8" s="352"/>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spans="1:98">
      <c r="A9" s="359"/>
      <c r="B9" s="359"/>
      <c r="C9" s="360"/>
      <c r="D9" s="361"/>
      <c r="E9" s="364"/>
      <c r="F9" s="363"/>
      <c r="G9" s="352"/>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0" spans="1:98">
      <c r="A10" s="609"/>
      <c r="B10" s="609"/>
      <c r="C10" s="365"/>
      <c r="D10" s="366"/>
      <c r="E10" s="367"/>
      <c r="F10" s="368"/>
      <c r="G10" s="352"/>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row>
    <row r="11" spans="1:98">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4" spans="1:98">
      <c r="A14" s="19" t="s">
        <v>170</v>
      </c>
    </row>
    <row r="15" spans="1:98">
      <c r="A15" s="8" t="s">
        <v>720</v>
      </c>
    </row>
  </sheetData>
  <mergeCells count="4">
    <mergeCell ref="A10:B10"/>
    <mergeCell ref="A1:F1"/>
    <mergeCell ref="A2:B2"/>
    <mergeCell ref="A3:A8"/>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0"/>
  <sheetViews>
    <sheetView zoomScale="90" zoomScaleNormal="85" workbookViewId="0">
      <selection sqref="A1:F1"/>
    </sheetView>
  </sheetViews>
  <sheetFormatPr baseColWidth="10" defaultColWidth="10.81640625" defaultRowHeight="14.5"/>
  <cols>
    <col min="1" max="21" width="10.81640625" style="8"/>
    <col min="22" max="22" width="39.54296875" style="8" bestFit="1" customWidth="1"/>
    <col min="23" max="16384" width="10.81640625" style="8"/>
  </cols>
  <sheetData>
    <row r="1" spans="1:97" ht="14.5" customHeight="1">
      <c r="A1" s="614" t="s">
        <v>219</v>
      </c>
      <c r="B1" s="614"/>
      <c r="C1" s="614"/>
      <c r="D1" s="614"/>
      <c r="E1" s="614"/>
      <c r="F1" s="614"/>
      <c r="G1" s="43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24">
      <c r="A2" s="615" t="s">
        <v>0</v>
      </c>
      <c r="B2" s="615"/>
      <c r="C2" s="432" t="s">
        <v>19</v>
      </c>
      <c r="D2" s="433" t="s">
        <v>20</v>
      </c>
      <c r="E2" s="433" t="s">
        <v>21</v>
      </c>
      <c r="F2" s="434" t="s">
        <v>22</v>
      </c>
      <c r="G2" s="431"/>
      <c r="H2" s="7"/>
      <c r="I2" s="7" t="s">
        <v>715</v>
      </c>
      <c r="J2" s="7" t="s">
        <v>333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34.5">
      <c r="A3" s="616" t="s">
        <v>16</v>
      </c>
      <c r="B3" s="435" t="s">
        <v>405</v>
      </c>
      <c r="C3" s="436">
        <v>10</v>
      </c>
      <c r="D3" s="437">
        <v>1.2195121951219512</v>
      </c>
      <c r="E3" s="437">
        <v>1.3175230566534915</v>
      </c>
      <c r="F3" s="438">
        <v>1.3175230566534915</v>
      </c>
      <c r="G3" s="431"/>
      <c r="H3" s="405" t="s">
        <v>405</v>
      </c>
      <c r="I3" s="437">
        <v>1.3175230566534915</v>
      </c>
      <c r="J3" s="108">
        <v>3.4229828850855744</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34.5">
      <c r="A4" s="617"/>
      <c r="B4" s="439" t="s">
        <v>406</v>
      </c>
      <c r="C4" s="440">
        <v>64</v>
      </c>
      <c r="D4" s="441">
        <v>7.8048780487804876</v>
      </c>
      <c r="E4" s="441">
        <v>8.4321475625823457</v>
      </c>
      <c r="F4" s="442">
        <v>9.749670619235836</v>
      </c>
      <c r="G4" s="431"/>
      <c r="H4" s="406" t="s">
        <v>406</v>
      </c>
      <c r="I4" s="441">
        <v>8.4321475625823457</v>
      </c>
      <c r="J4" s="109">
        <v>17.892865081129138</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46">
      <c r="A5" s="617"/>
      <c r="B5" s="439" t="s">
        <v>407</v>
      </c>
      <c r="C5" s="440">
        <v>63</v>
      </c>
      <c r="D5" s="441">
        <v>7.6829268292682924</v>
      </c>
      <c r="E5" s="441">
        <v>8.3003952569169961</v>
      </c>
      <c r="F5" s="442">
        <v>18.050065876152832</v>
      </c>
      <c r="G5" s="431"/>
      <c r="H5" s="406" t="s">
        <v>407</v>
      </c>
      <c r="I5" s="441">
        <v>8.3003952569169961</v>
      </c>
      <c r="J5" s="109">
        <v>17.048232940653481</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46">
      <c r="A6" s="617"/>
      <c r="B6" s="439" t="s">
        <v>408</v>
      </c>
      <c r="C6" s="440">
        <v>268</v>
      </c>
      <c r="D6" s="441">
        <v>32.682926829268297</v>
      </c>
      <c r="E6" s="441">
        <v>35.30961791831357</v>
      </c>
      <c r="F6" s="442">
        <v>53.359683794466406</v>
      </c>
      <c r="G6" s="431"/>
      <c r="H6" s="406" t="s">
        <v>408</v>
      </c>
      <c r="I6" s="441">
        <v>35.30961791831357</v>
      </c>
      <c r="J6" s="109">
        <v>29.584352078239608</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ht="46">
      <c r="A7" s="617"/>
      <c r="B7" s="439" t="s">
        <v>409</v>
      </c>
      <c r="C7" s="440">
        <v>122</v>
      </c>
      <c r="D7" s="441">
        <v>14.878048780487804</v>
      </c>
      <c r="E7" s="441">
        <v>16.073781291172594</v>
      </c>
      <c r="F7" s="442">
        <v>69.433465085639</v>
      </c>
      <c r="G7" s="431"/>
      <c r="H7" s="406" t="s">
        <v>409</v>
      </c>
      <c r="I7" s="441">
        <v>16.073781291172594</v>
      </c>
      <c r="J7" s="109">
        <v>9.1798177372749503</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ht="46">
      <c r="A8" s="617"/>
      <c r="B8" s="439" t="s">
        <v>410</v>
      </c>
      <c r="C8" s="440">
        <v>63</v>
      </c>
      <c r="D8" s="441">
        <v>7.6829268292682924</v>
      </c>
      <c r="E8" s="441">
        <v>8.3003952569169961</v>
      </c>
      <c r="F8" s="442">
        <v>77.733860342556</v>
      </c>
      <c r="G8" s="431"/>
      <c r="H8" s="406" t="s">
        <v>410</v>
      </c>
      <c r="I8" s="441">
        <v>8.3003952569169961</v>
      </c>
      <c r="J8" s="109">
        <v>5.8457434985552341</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ht="46">
      <c r="A9" s="617"/>
      <c r="B9" s="439" t="s">
        <v>411</v>
      </c>
      <c r="C9" s="440">
        <v>104</v>
      </c>
      <c r="D9" s="441">
        <v>12.682926829268293</v>
      </c>
      <c r="E9" s="441">
        <v>13.702239789196311</v>
      </c>
      <c r="F9" s="442">
        <v>91.436100131752312</v>
      </c>
      <c r="G9" s="431"/>
      <c r="H9" s="406" t="s">
        <v>411</v>
      </c>
      <c r="I9" s="441">
        <v>13.702239789196311</v>
      </c>
      <c r="J9" s="109">
        <v>6.2458324072016005</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ht="46">
      <c r="A10" s="617"/>
      <c r="B10" s="439" t="s">
        <v>412</v>
      </c>
      <c r="C10" s="440">
        <v>49</v>
      </c>
      <c r="D10" s="441">
        <v>5.975609756097561</v>
      </c>
      <c r="E10" s="441">
        <v>6.4558629776021084</v>
      </c>
      <c r="F10" s="442">
        <v>97.891963109354421</v>
      </c>
      <c r="G10" s="431"/>
      <c r="H10" s="406" t="s">
        <v>412</v>
      </c>
      <c r="I10" s="441">
        <v>6.4558629776021084</v>
      </c>
      <c r="J10" s="109">
        <v>4.8677483885307851</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1" spans="1:97" ht="34.5">
      <c r="A11" s="617"/>
      <c r="B11" s="439" t="s">
        <v>413</v>
      </c>
      <c r="C11" s="440">
        <v>16</v>
      </c>
      <c r="D11" s="441">
        <v>1.9512195121951219</v>
      </c>
      <c r="E11" s="441">
        <v>2.1080368906455864</v>
      </c>
      <c r="F11" s="442">
        <v>100</v>
      </c>
      <c r="G11" s="431"/>
      <c r="H11" s="406" t="s">
        <v>413</v>
      </c>
      <c r="I11" s="441">
        <v>2.1080368906455864</v>
      </c>
      <c r="J11" s="109">
        <v>5.912424983329629</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row>
    <row r="12" spans="1:97">
      <c r="A12" s="617"/>
      <c r="B12" s="439" t="s">
        <v>27</v>
      </c>
      <c r="C12" s="440">
        <v>759</v>
      </c>
      <c r="D12" s="441">
        <v>92.560975609756099</v>
      </c>
      <c r="E12" s="441">
        <v>100</v>
      </c>
      <c r="F12" s="443"/>
      <c r="G12" s="431"/>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row>
    <row r="13" spans="1:97">
      <c r="A13" s="439" t="s">
        <v>17</v>
      </c>
      <c r="B13" s="439" t="s">
        <v>28</v>
      </c>
      <c r="C13" s="440">
        <v>61</v>
      </c>
      <c r="D13" s="441">
        <v>7.4390243902439019</v>
      </c>
      <c r="E13" s="444"/>
      <c r="F13" s="443"/>
      <c r="G13" s="431"/>
    </row>
    <row r="14" spans="1:97">
      <c r="A14" s="618" t="s">
        <v>27</v>
      </c>
      <c r="B14" s="618"/>
      <c r="C14" s="445">
        <v>820</v>
      </c>
      <c r="D14" s="446">
        <v>100</v>
      </c>
      <c r="E14" s="447"/>
      <c r="F14" s="448"/>
      <c r="G14" s="431"/>
    </row>
    <row r="15" spans="1:97">
      <c r="A15" s="19" t="s">
        <v>170</v>
      </c>
      <c r="E15" s="28">
        <f>SUM(E4:E7)</f>
        <v>68.115942028985501</v>
      </c>
    </row>
    <row r="16" spans="1:97">
      <c r="A16" s="8" t="s">
        <v>738</v>
      </c>
    </row>
    <row r="17" spans="1:5">
      <c r="A17" s="8" t="s">
        <v>721</v>
      </c>
    </row>
    <row r="20" spans="1:5">
      <c r="E20" s="28"/>
    </row>
  </sheetData>
  <mergeCells count="4">
    <mergeCell ref="A1:F1"/>
    <mergeCell ref="A2:B2"/>
    <mergeCell ref="A3:A12"/>
    <mergeCell ref="A14:B14"/>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7"/>
  <sheetViews>
    <sheetView zoomScaleNormal="100" workbookViewId="0">
      <selection sqref="A1:F1"/>
    </sheetView>
  </sheetViews>
  <sheetFormatPr baseColWidth="10" defaultColWidth="10.81640625" defaultRowHeight="14.5"/>
  <cols>
    <col min="1" max="21" width="10.81640625" style="8"/>
    <col min="22" max="22" width="39.54296875" style="8" bestFit="1" customWidth="1"/>
    <col min="23" max="16384" width="10.81640625" style="8"/>
  </cols>
  <sheetData>
    <row r="1" spans="1:97" ht="14.5" customHeight="1">
      <c r="A1" s="619" t="s">
        <v>6</v>
      </c>
      <c r="B1" s="619"/>
      <c r="C1" s="619"/>
      <c r="D1" s="619"/>
      <c r="E1" s="619"/>
      <c r="F1" s="619"/>
      <c r="G1" s="449"/>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24">
      <c r="A2" s="620" t="s">
        <v>0</v>
      </c>
      <c r="B2" s="620"/>
      <c r="C2" s="450" t="s">
        <v>19</v>
      </c>
      <c r="D2" s="451" t="s">
        <v>20</v>
      </c>
      <c r="E2" s="451" t="s">
        <v>21</v>
      </c>
      <c r="F2" s="452" t="s">
        <v>22</v>
      </c>
      <c r="G2" s="449"/>
      <c r="H2" s="7"/>
      <c r="I2" s="7" t="s">
        <v>715</v>
      </c>
      <c r="J2" s="7" t="s">
        <v>333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c r="A3" s="621" t="s">
        <v>16</v>
      </c>
      <c r="B3" s="453" t="s">
        <v>82</v>
      </c>
      <c r="C3" s="454">
        <v>39</v>
      </c>
      <c r="D3" s="455">
        <v>4.7560975609756095</v>
      </c>
      <c r="E3" s="455">
        <v>4.7794117647058822</v>
      </c>
      <c r="F3" s="456">
        <v>4.7794117647058822</v>
      </c>
      <c r="G3" s="449"/>
      <c r="H3" s="7"/>
      <c r="I3" s="455">
        <v>4.7794117647058822</v>
      </c>
      <c r="J3" s="110">
        <v>6.60554282142113</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23">
      <c r="A4" s="622"/>
      <c r="B4" s="457" t="s">
        <v>83</v>
      </c>
      <c r="C4" s="458">
        <v>204</v>
      </c>
      <c r="D4" s="459">
        <v>24.878048780487806</v>
      </c>
      <c r="E4" s="459">
        <v>25</v>
      </c>
      <c r="F4" s="460">
        <v>29.77941176470588</v>
      </c>
      <c r="G4" s="449"/>
      <c r="H4" s="7"/>
      <c r="I4" s="459">
        <v>25</v>
      </c>
      <c r="J4" s="111">
        <v>27.609918733069389</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23">
      <c r="A5" s="622"/>
      <c r="B5" s="457" t="s">
        <v>414</v>
      </c>
      <c r="C5" s="458">
        <v>302</v>
      </c>
      <c r="D5" s="459">
        <v>36.829268292682926</v>
      </c>
      <c r="E5" s="459">
        <v>37.009803921568633</v>
      </c>
      <c r="F5" s="460">
        <v>66.789215686274503</v>
      </c>
      <c r="G5" s="449"/>
      <c r="H5" s="7"/>
      <c r="I5" s="459">
        <v>37.009803921568633</v>
      </c>
      <c r="J5" s="111">
        <v>23.546572202542198</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23">
      <c r="A6" s="622"/>
      <c r="B6" s="457" t="s">
        <v>415</v>
      </c>
      <c r="C6" s="458">
        <v>203</v>
      </c>
      <c r="D6" s="459">
        <v>24.756097560975611</v>
      </c>
      <c r="E6" s="459">
        <v>24.877450980392158</v>
      </c>
      <c r="F6" s="460">
        <v>91.666666666666657</v>
      </c>
      <c r="G6" s="449"/>
      <c r="H6" s="7"/>
      <c r="I6" s="459">
        <v>24.877450980392158</v>
      </c>
      <c r="J6" s="111">
        <v>21.337778703896646</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c r="A7" s="622"/>
      <c r="B7" s="457" t="s">
        <v>84</v>
      </c>
      <c r="C7" s="458">
        <v>68</v>
      </c>
      <c r="D7" s="459">
        <v>8.2926829268292686</v>
      </c>
      <c r="E7" s="459">
        <v>8.3333333333333321</v>
      </c>
      <c r="F7" s="460">
        <v>100</v>
      </c>
      <c r="G7" s="449"/>
      <c r="H7" s="7"/>
      <c r="I7" s="459">
        <v>8.3333333333333321</v>
      </c>
      <c r="J7" s="111">
        <v>20.90018753907064</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c r="A8" s="622"/>
      <c r="B8" s="457" t="s">
        <v>27</v>
      </c>
      <c r="C8" s="458">
        <v>816</v>
      </c>
      <c r="D8" s="459">
        <v>99.512195121951223</v>
      </c>
      <c r="E8" s="459">
        <v>100</v>
      </c>
      <c r="F8" s="461"/>
      <c r="G8" s="449"/>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c r="A9" s="457" t="s">
        <v>17</v>
      </c>
      <c r="B9" s="457" t="s">
        <v>28</v>
      </c>
      <c r="C9" s="458">
        <v>4</v>
      </c>
      <c r="D9" s="459">
        <v>0.48780487804878048</v>
      </c>
      <c r="E9" s="462"/>
      <c r="F9" s="461"/>
      <c r="G9" s="449"/>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row>
    <row r="10" spans="1:97">
      <c r="A10" s="623" t="s">
        <v>27</v>
      </c>
      <c r="B10" s="623"/>
      <c r="C10" s="463">
        <v>820</v>
      </c>
      <c r="D10" s="464">
        <v>100</v>
      </c>
      <c r="E10" s="465"/>
      <c r="F10" s="466"/>
      <c r="G10" s="449"/>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row>
    <row r="16" spans="1:97">
      <c r="A16" s="19" t="s">
        <v>170</v>
      </c>
    </row>
    <row r="17" spans="1:1">
      <c r="A17" s="8" t="s">
        <v>737</v>
      </c>
    </row>
  </sheetData>
  <mergeCells count="4">
    <mergeCell ref="A1:F1"/>
    <mergeCell ref="A2:B2"/>
    <mergeCell ref="A3:A8"/>
    <mergeCell ref="A10:B1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Variablen</vt:lpstr>
      <vt:lpstr>Auswertung</vt:lpstr>
      <vt:lpstr>Frage 1</vt:lpstr>
      <vt:lpstr>Frage 2</vt:lpstr>
      <vt:lpstr>Frage 3</vt:lpstr>
      <vt:lpstr>Frage 4</vt:lpstr>
      <vt:lpstr>Frage 5</vt:lpstr>
      <vt:lpstr>Frage 6</vt:lpstr>
      <vt:lpstr>Frage 7</vt:lpstr>
      <vt:lpstr>Frage 8 und 9</vt:lpstr>
      <vt:lpstr>Frage 10</vt:lpstr>
      <vt:lpstr>Frage 11</vt:lpstr>
      <vt:lpstr>Frage 12</vt:lpstr>
      <vt:lpstr>Frage 13</vt:lpstr>
      <vt:lpstr>Frage 14</vt:lpstr>
      <vt:lpstr>Frage 15</vt:lpstr>
      <vt:lpstr>Frage 16</vt:lpstr>
      <vt:lpstr>Frage 17</vt:lpstr>
      <vt:lpstr>Frage 18</vt:lpstr>
      <vt:lpstr>Frage 19</vt:lpstr>
      <vt:lpstr>Frage 20 und 21</vt:lpstr>
      <vt:lpstr>Frage 22</vt:lpstr>
      <vt:lpstr>Frage 23</vt:lpstr>
      <vt:lpstr>Frage 24</vt:lpstr>
      <vt:lpstr>Frage 25</vt:lpstr>
      <vt:lpstr>Frage 26</vt:lpstr>
      <vt:lpstr>Frage 27</vt:lpstr>
      <vt:lpstr>Frage 28</vt:lpstr>
      <vt:lpstr>Frage 29</vt:lpstr>
      <vt:lpstr>Frage 30</vt:lpstr>
      <vt:lpstr>Frage 31</vt:lpstr>
      <vt:lpstr>'Frage 20 und 21'!_ftnref1</vt:lpstr>
    </vt:vector>
  </TitlesOfParts>
  <Company>Hochschule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schieler</dc:creator>
  <cp:lastModifiedBy>schieler</cp:lastModifiedBy>
  <dcterms:created xsi:type="dcterms:W3CDTF">2021-04-15T15:19:19Z</dcterms:created>
  <dcterms:modified xsi:type="dcterms:W3CDTF">2022-03-13T12:22:27Z</dcterms:modified>
</cp:coreProperties>
</file>